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BALANS 2020" sheetId="1" r:id="rId1"/>
  </sheets>
  <externalReferences>
    <externalReference r:id="rId4"/>
  </externalReferences>
  <definedNames>
    <definedName name="DANE">'[1]Sheet2'!$B$1:$B$2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<sst xmlns="http://schemas.openxmlformats.org/spreadsheetml/2006/main" count="173" uniqueCount="158">
  <si>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</si>
  <si>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</si>
  <si>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</si>
  <si>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</si>
  <si>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</si>
  <si>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</si>
  <si>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</si>
  <si>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</si>
  <si>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</si>
  <si>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</si>
  <si>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</si>
  <si>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</si>
  <si>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Rashodi za nabavu neproizvedene dugotrajne imovine</t>
  </si>
  <si>
    <t>Nematerijalna imovina</t>
  </si>
  <si>
    <t>RAZDJEL</t>
  </si>
  <si>
    <t>006 UO ZA OBRAZOVANJE, SPORT I KULTURU</t>
  </si>
  <si>
    <t>GLAVA</t>
  </si>
  <si>
    <t>02 SREDNJE ŠKOLE</t>
  </si>
  <si>
    <t>PODGLAVA</t>
  </si>
  <si>
    <t>17763 GIMNAZIJA "MATIJA MESIĆ SLAVONSKI BROD</t>
  </si>
  <si>
    <t>Gimnazija "Matija Mesić"</t>
  </si>
  <si>
    <t>Slavonski Brod, Naselje Slavonija I, br.8</t>
  </si>
  <si>
    <t>Program</t>
  </si>
  <si>
    <t>6000 Odgoj i obrazovanje</t>
  </si>
  <si>
    <t>Aktivnost</t>
  </si>
  <si>
    <t>A600004 Srednje školstvo</t>
  </si>
  <si>
    <t>Tablica br.1: Procjena prihoda i primitaka iskazana po vrstama za 2020.g.</t>
  </si>
  <si>
    <t>Konto</t>
  </si>
  <si>
    <t>Pozicija</t>
  </si>
  <si>
    <t xml:space="preserve">PRIHODI POSLOVANJA   </t>
  </si>
  <si>
    <t>državni proračun - opći prihodi i primici</t>
  </si>
  <si>
    <t>županijski proračun - opći prihodi i primici</t>
  </si>
  <si>
    <t>vlastiti prihodi</t>
  </si>
  <si>
    <t>prihodi za posebne namjene</t>
  </si>
  <si>
    <t xml:space="preserve">pomoći </t>
  </si>
  <si>
    <t>donacije</t>
  </si>
  <si>
    <t>ukupno</t>
  </si>
  <si>
    <t>Prihodi poslovanja - UKUPNI</t>
  </si>
  <si>
    <t>Pomoći iz inozemstva i od subjekata unutar općeg proračuna</t>
  </si>
  <si>
    <t>Tekuće pomoći od institucija i tijela EU</t>
  </si>
  <si>
    <t>Pomoći od ostalih subjekata unutar općeg proračuna</t>
  </si>
  <si>
    <t>Tekuće pomoći od ost.subjekata unutar općeg proračuna</t>
  </si>
  <si>
    <t>Pomoći pror.korisnicima iz pror. koji im nije nadležan</t>
  </si>
  <si>
    <t>Tekuće pomoći pror. kor. iz proračuna koji im nije nadležan</t>
  </si>
  <si>
    <t>Pomoći iz državnog pror.temeljem prijenosa sred.EU</t>
  </si>
  <si>
    <t xml:space="preserve">Tekuće pomoći temeljem prijenosa EU sredstava </t>
  </si>
  <si>
    <t xml:space="preserve">Kapitalne pomoći temeljem prijenosa EU sredstava </t>
  </si>
  <si>
    <t>Prihodi od upravnih i administrativnih pristojbi</t>
  </si>
  <si>
    <t>Prihodi po posebnim propisima</t>
  </si>
  <si>
    <t>Ostali nespomenuti prihodi</t>
  </si>
  <si>
    <t>Prihodi od prodaje proizvoda i pruženih usluga</t>
  </si>
  <si>
    <t>Prihodi od pruženih usluga</t>
  </si>
  <si>
    <t>Donacije od pravnih i fizičkih osoba izvan općeg proračuna</t>
  </si>
  <si>
    <t>Tekuće donacije</t>
  </si>
  <si>
    <t>Prihodi iz proračuna</t>
  </si>
  <si>
    <t>Prihodi iz proračuna za financiranje redovne dj.</t>
  </si>
  <si>
    <t>Prihodi za financiranje rashoda poslovanja</t>
  </si>
  <si>
    <t>Tablica br.2: Plan rashoda i izdataka za 2020.g.</t>
  </si>
  <si>
    <t>UKUPNI RASHODI</t>
  </si>
  <si>
    <t xml:space="preserve">Rashodi poslovanja </t>
  </si>
  <si>
    <t>3</t>
  </si>
  <si>
    <t>Rashodi poslovanja</t>
  </si>
  <si>
    <t>Plaće (bruto)</t>
  </si>
  <si>
    <t>Plaće za redovan rad</t>
  </si>
  <si>
    <t>3113</t>
  </si>
  <si>
    <t>Plaće za prekovremeni rad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</si>
  <si>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</si>
  <si>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</si>
  <si>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</si>
  <si>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</si>
  <si>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</si>
  <si>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</si>
  <si>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</si>
  <si>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</si>
  <si>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</si>
  <si>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</si>
  <si>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</si>
  <si>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</si>
  <si>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</si>
  <si>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</si>
  <si>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</si>
  <si>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3221</t>
  </si>
  <si>
    <t>Uredski materijal i ostali materijalni rashodi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</si>
  <si>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</si>
  <si>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</si>
  <si>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</si>
  <si>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</si>
  <si>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</si>
  <si>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</si>
  <si>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</si>
  <si>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Službena, radna i zaštitna odjeća i obuća</t>
  </si>
  <si>
    <t>323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</si>
  <si>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</si>
  <si>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</si>
  <si>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</si>
  <si>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</si>
  <si>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</si>
  <si>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</si>
  <si>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</si>
  <si>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</si>
  <si>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</si>
  <si>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</si>
  <si>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</si>
  <si>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</si>
  <si>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</si>
  <si>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</si>
  <si>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</si>
  <si>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</si>
  <si>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</si>
  <si>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</si>
  <si>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329</t>
  </si>
  <si>
    <t>Naknade za rad predstavničkih i izvršnih tijela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</si>
  <si>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</si>
  <si>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</si>
  <si>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</si>
  <si>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</si>
  <si>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</si>
  <si>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</si>
  <si>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</si>
  <si>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</si>
  <si>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</si>
  <si>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Ostali troškovi nužni za ostvarivanje nastavnog plana i program</t>
  </si>
  <si>
    <t>34</t>
  </si>
  <si>
    <t>Financijski rashodi</t>
  </si>
  <si>
    <t>343</t>
  </si>
  <si>
    <t>3431</t>
  </si>
  <si>
    <t>Bankarske usluge i usluge platnog prometa</t>
  </si>
  <si>
    <t>3433</t>
  </si>
  <si>
    <t>Zatezne kamate</t>
  </si>
  <si>
    <t>Ostali nespomenuti financijski rashodi</t>
  </si>
  <si>
    <t>Pomoći dane u inozemstvo i unutar općeg proračuna</t>
  </si>
  <si>
    <t>Pomoći temeljem prijenosa EU sredstava</t>
  </si>
  <si>
    <t>Tekuće pomoći temeljem prijenosa EU sredstava</t>
  </si>
  <si>
    <t>Kapitalne pomoći temlejem prijenosa EU sredstava</t>
  </si>
  <si>
    <t>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</si>
  <si>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</si>
  <si>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</si>
  <si>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Licence</t>
  </si>
  <si>
    <t>Rashodi za nabavu proizvedene dug.imovine</t>
  </si>
  <si>
    <t>4221</t>
  </si>
  <si>
    <t>Školska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</si>
  <si>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</si>
  <si>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</si>
  <si>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</si>
  <si>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</si>
  <si>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</si>
  <si>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4227</t>
  </si>
  <si>
    <t>Uređaji za ostale namjene</t>
  </si>
  <si>
    <t xml:space="preserve">Knjige </t>
  </si>
  <si>
    <t>4241</t>
  </si>
  <si>
    <t>Knjige</t>
  </si>
  <si>
    <t>Rashodi za dodatna ulaganja na nefinancijskoj imovini</t>
  </si>
  <si>
    <t>Dodatna ulaganja na postrojenjima i opremi</t>
  </si>
  <si>
    <t>______________________________</t>
  </si>
  <si>
    <t>U Slavonskom Brodu, 14.12.2020.g.</t>
  </si>
  <si>
    <t>IZMJENE I DOPUNE FINANCIJSKOG PLANA ZA 2020.G.</t>
  </si>
  <si>
    <t>Jasna Bošković, prof.</t>
  </si>
  <si>
    <t>Predsjednica Školskog odbora: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</si>
</sst>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1041A]#,##0.00;\-\ #,##0.0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5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34" borderId="7" applyNumberFormat="0" applyAlignment="0" applyProtection="0"/>
    <xf numFmtId="0" fontId="39" fillId="42" borderId="8" applyNumberFormat="0" applyAlignment="0" applyProtection="0"/>
    <xf numFmtId="0" fontId="15" fillId="0" borderId="9" applyNumberFormat="0" applyFill="0" applyAlignment="0" applyProtection="0"/>
    <xf numFmtId="0" fontId="4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4" fillId="4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9" fontId="1" fillId="0" borderId="0" applyFont="0" applyFill="0" applyBorder="0" applyAlignment="0" applyProtection="0"/>
    <xf numFmtId="0" fontId="4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6" fillId="45" borderId="14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 applyNumberFormat="1" applyFill="1" applyBorder="1" applyAlignment="1" applyProtection="1">
      <alignment/>
      <protection/>
    </xf>
    <xf numFmtId="0" fontId="21" fillId="0" borderId="0" xfId="89" applyFont="1">
      <alignment/>
      <protection/>
    </xf>
    <xf numFmtId="0" fontId="21" fillId="0" borderId="0" xfId="89">
      <alignment/>
      <protection/>
    </xf>
    <xf numFmtId="0" fontId="21" fillId="0" borderId="0" xfId="89" applyFill="1">
      <alignment/>
      <protection/>
    </xf>
    <xf numFmtId="0" fontId="22" fillId="0" borderId="0" xfId="89" applyFont="1">
      <alignment/>
      <protection/>
    </xf>
    <xf numFmtId="0" fontId="22" fillId="0" borderId="0" xfId="89" applyFont="1" applyFill="1">
      <alignment/>
      <protection/>
    </xf>
    <xf numFmtId="0" fontId="26" fillId="0" borderId="0" xfId="89" applyFont="1">
      <alignment/>
      <protection/>
    </xf>
    <xf numFmtId="0" fontId="27" fillId="0" borderId="0" xfId="89" applyFont="1" applyBorder="1" applyAlignment="1" applyProtection="1">
      <alignment horizontal="left" vertical="top" wrapText="1" readingOrder="1"/>
      <protection locked="0"/>
    </xf>
    <xf numFmtId="0" fontId="23" fillId="0" borderId="0" xfId="89" applyFont="1" applyBorder="1" applyAlignment="1" applyProtection="1">
      <alignment horizontal="left" vertical="top" wrapText="1" readingOrder="1"/>
      <protection locked="0"/>
    </xf>
    <xf numFmtId="0" fontId="21" fillId="0" borderId="0" xfId="89" applyFont="1" applyBorder="1">
      <alignment/>
      <protection/>
    </xf>
    <xf numFmtId="4" fontId="26" fillId="0" borderId="0" xfId="89" applyNumberFormat="1" applyFont="1" applyBorder="1" applyAlignment="1">
      <alignment/>
      <protection/>
    </xf>
    <xf numFmtId="4" fontId="26" fillId="0" borderId="0" xfId="89" applyNumberFormat="1" applyFont="1" applyBorder="1">
      <alignment/>
      <protection/>
    </xf>
    <xf numFmtId="4" fontId="26" fillId="0" borderId="0" xfId="89" applyNumberFormat="1" applyFont="1" applyFill="1" applyBorder="1">
      <alignment/>
      <protection/>
    </xf>
    <xf numFmtId="4" fontId="26" fillId="47" borderId="0" xfId="89" applyNumberFormat="1" applyFont="1" applyFill="1" applyBorder="1">
      <alignment/>
      <protection/>
    </xf>
    <xf numFmtId="0" fontId="23" fillId="0" borderId="17" xfId="89" applyFont="1" applyFill="1" applyBorder="1" applyAlignment="1" applyProtection="1">
      <alignment horizontal="center" vertical="center" wrapText="1" readingOrder="1"/>
      <protection locked="0"/>
    </xf>
    <xf numFmtId="0" fontId="23" fillId="0" borderId="18" xfId="89" applyFont="1" applyFill="1" applyBorder="1" applyAlignment="1" applyProtection="1">
      <alignment horizontal="center" vertical="center" wrapText="1" readingOrder="1"/>
      <protection locked="0"/>
    </xf>
    <xf numFmtId="0" fontId="21" fillId="0" borderId="18" xfId="89" applyFont="1" applyFill="1" applyBorder="1" applyAlignment="1">
      <alignment horizontal="center" vertical="center"/>
      <protection/>
    </xf>
    <xf numFmtId="0" fontId="22" fillId="0" borderId="18" xfId="89" applyFont="1" applyFill="1" applyBorder="1" applyAlignment="1">
      <alignment horizontal="center" vertical="center"/>
      <protection/>
    </xf>
    <xf numFmtId="0" fontId="25" fillId="0" borderId="18" xfId="89" applyFont="1" applyFill="1" applyBorder="1" applyAlignment="1">
      <alignment horizontal="center" vertical="center" wrapText="1"/>
      <protection/>
    </xf>
    <xf numFmtId="0" fontId="25" fillId="0" borderId="18" xfId="89" applyFont="1" applyFill="1" applyBorder="1" applyAlignment="1">
      <alignment horizontal="center" vertical="center"/>
      <protection/>
    </xf>
    <xf numFmtId="0" fontId="24" fillId="0" borderId="18" xfId="89" applyFont="1" applyFill="1" applyBorder="1" applyAlignment="1">
      <alignment horizontal="center" vertical="center" wrapText="1"/>
      <protection/>
    </xf>
    <xf numFmtId="0" fontId="25" fillId="0" borderId="19" xfId="89" applyFont="1" applyFill="1" applyBorder="1" applyAlignment="1">
      <alignment horizontal="center" vertical="center"/>
      <protection/>
    </xf>
    <xf numFmtId="0" fontId="23" fillId="0" borderId="20" xfId="89" applyFont="1" applyFill="1" applyBorder="1" applyAlignment="1" applyProtection="1">
      <alignment horizontal="left" vertical="top" wrapText="1" readingOrder="1"/>
      <protection locked="0"/>
    </xf>
    <xf numFmtId="0" fontId="23" fillId="0" borderId="21" xfId="89" applyFont="1" applyFill="1" applyBorder="1" applyAlignment="1" applyProtection="1">
      <alignment vertical="top" wrapText="1" readingOrder="1"/>
      <protection locked="0"/>
    </xf>
    <xf numFmtId="0" fontId="22" fillId="0" borderId="21" xfId="89" applyFont="1" applyFill="1" applyBorder="1">
      <alignment/>
      <protection/>
    </xf>
    <xf numFmtId="4" fontId="25" fillId="0" borderId="21" xfId="89" applyNumberFormat="1" applyFont="1" applyFill="1" applyBorder="1">
      <alignment/>
      <protection/>
    </xf>
    <xf numFmtId="4" fontId="25" fillId="0" borderId="22" xfId="89" applyNumberFormat="1" applyFont="1" applyFill="1" applyBorder="1">
      <alignment/>
      <protection/>
    </xf>
    <xf numFmtId="0" fontId="23" fillId="0" borderId="21" xfId="89" applyFont="1" applyFill="1" applyBorder="1" applyAlignment="1" applyProtection="1">
      <alignment horizontal="center" vertical="top" wrapText="1" readingOrder="1"/>
      <protection locked="0"/>
    </xf>
    <xf numFmtId="4" fontId="25" fillId="0" borderId="21" xfId="89" applyNumberFormat="1" applyFont="1" applyFill="1" applyBorder="1" applyAlignment="1">
      <alignment/>
      <protection/>
    </xf>
    <xf numFmtId="0" fontId="25" fillId="0" borderId="21" xfId="89" applyFont="1" applyFill="1" applyBorder="1">
      <alignment/>
      <protection/>
    </xf>
    <xf numFmtId="0" fontId="27" fillId="0" borderId="20" xfId="89" applyFont="1" applyFill="1" applyBorder="1" applyAlignment="1" applyProtection="1">
      <alignment horizontal="left" vertical="top" wrapText="1" readingOrder="1"/>
      <protection locked="0"/>
    </xf>
    <xf numFmtId="0" fontId="27" fillId="0" borderId="21" xfId="89" applyFont="1" applyFill="1" applyBorder="1" applyAlignment="1" applyProtection="1">
      <alignment horizontal="center" vertical="top" wrapText="1" readingOrder="1"/>
      <protection locked="0"/>
    </xf>
    <xf numFmtId="0" fontId="27" fillId="0" borderId="21" xfId="89" applyFont="1" applyFill="1" applyBorder="1" applyAlignment="1" applyProtection="1">
      <alignment horizontal="left" vertical="top" wrapText="1" readingOrder="1"/>
      <protection locked="0"/>
    </xf>
    <xf numFmtId="0" fontId="21" fillId="0" borderId="21" xfId="89" applyFill="1" applyBorder="1">
      <alignment/>
      <protection/>
    </xf>
    <xf numFmtId="0" fontId="26" fillId="0" borderId="21" xfId="89" applyFont="1" applyFill="1" applyBorder="1">
      <alignment/>
      <protection/>
    </xf>
    <xf numFmtId="4" fontId="26" fillId="0" borderId="21" xfId="89" applyNumberFormat="1" applyFont="1" applyFill="1" applyBorder="1">
      <alignment/>
      <protection/>
    </xf>
    <xf numFmtId="4" fontId="26" fillId="0" borderId="22" xfId="89" applyNumberFormat="1" applyFont="1" applyFill="1" applyBorder="1">
      <alignment/>
      <protection/>
    </xf>
    <xf numFmtId="4" fontId="25" fillId="0" borderId="22" xfId="89" applyNumberFormat="1" applyFont="1" applyFill="1" applyBorder="1" applyAlignment="1">
      <alignment/>
      <protection/>
    </xf>
    <xf numFmtId="0" fontId="27" fillId="0" borderId="23" xfId="89" applyFont="1" applyFill="1" applyBorder="1" applyAlignment="1" applyProtection="1">
      <alignment horizontal="left" vertical="top" wrapText="1" readingOrder="1"/>
      <protection locked="0"/>
    </xf>
    <xf numFmtId="0" fontId="27" fillId="0" borderId="24" xfId="89" applyFont="1" applyFill="1" applyBorder="1" applyAlignment="1" applyProtection="1">
      <alignment horizontal="center" vertical="top" wrapText="1" readingOrder="1"/>
      <protection locked="0"/>
    </xf>
    <xf numFmtId="0" fontId="21" fillId="0" borderId="24" xfId="89" applyFill="1" applyBorder="1">
      <alignment/>
      <protection/>
    </xf>
    <xf numFmtId="0" fontId="26" fillId="0" borderId="24" xfId="89" applyFont="1" applyFill="1" applyBorder="1">
      <alignment/>
      <protection/>
    </xf>
    <xf numFmtId="4" fontId="26" fillId="0" borderId="24" xfId="89" applyNumberFormat="1" applyFont="1" applyFill="1" applyBorder="1">
      <alignment/>
      <protection/>
    </xf>
    <xf numFmtId="4" fontId="26" fillId="0" borderId="25" xfId="89" applyNumberFormat="1" applyFont="1" applyFill="1" applyBorder="1">
      <alignment/>
      <protection/>
    </xf>
    <xf numFmtId="0" fontId="27" fillId="47" borderId="0" xfId="89" applyFont="1" applyFill="1" applyBorder="1" applyAlignment="1" applyProtection="1">
      <alignment horizontal="left" vertical="top" wrapText="1" readingOrder="1"/>
      <protection locked="0"/>
    </xf>
    <xf numFmtId="0" fontId="27" fillId="47" borderId="0" xfId="89" applyFont="1" applyFill="1" applyBorder="1" applyAlignment="1" applyProtection="1">
      <alignment horizontal="center" vertical="top" wrapText="1" readingOrder="1"/>
      <protection locked="0"/>
    </xf>
    <xf numFmtId="0" fontId="21" fillId="0" borderId="0" xfId="89" applyBorder="1" applyAlignment="1">
      <alignment wrapText="1"/>
      <protection/>
    </xf>
    <xf numFmtId="0" fontId="21" fillId="47" borderId="0" xfId="89" applyFill="1" applyBorder="1">
      <alignment/>
      <protection/>
    </xf>
    <xf numFmtId="4" fontId="26" fillId="47" borderId="0" xfId="89" applyNumberFormat="1" applyFont="1" applyFill="1" applyBorder="1" applyAlignment="1">
      <alignment/>
      <protection/>
    </xf>
    <xf numFmtId="0" fontId="26" fillId="47" borderId="0" xfId="89" applyFont="1" applyFill="1" applyBorder="1">
      <alignment/>
      <protection/>
    </xf>
    <xf numFmtId="0" fontId="22" fillId="0" borderId="21" xfId="89" applyFont="1" applyFill="1" applyBorder="1" applyAlignment="1">
      <alignment readingOrder="1"/>
      <protection/>
    </xf>
    <xf numFmtId="0" fontId="26" fillId="0" borderId="22" xfId="89" applyFont="1" applyFill="1" applyBorder="1">
      <alignment/>
      <protection/>
    </xf>
    <xf numFmtId="178" fontId="23" fillId="0" borderId="21" xfId="89" applyNumberFormat="1" applyFont="1" applyFill="1" applyBorder="1" applyAlignment="1" applyProtection="1">
      <alignment horizontal="right" vertical="top" wrapText="1" readingOrder="1"/>
      <protection locked="0"/>
    </xf>
    <xf numFmtId="178" fontId="25" fillId="0" borderId="22" xfId="89" applyNumberFormat="1" applyFont="1" applyFill="1" applyBorder="1" applyAlignment="1">
      <alignment/>
      <protection/>
    </xf>
    <xf numFmtId="178" fontId="27" fillId="0" borderId="21" xfId="89" applyNumberFormat="1" applyFont="1" applyFill="1" applyBorder="1" applyAlignment="1" applyProtection="1">
      <alignment horizontal="right" vertical="top" wrapText="1" readingOrder="1"/>
      <protection locked="0"/>
    </xf>
    <xf numFmtId="178" fontId="26" fillId="0" borderId="22" xfId="89" applyNumberFormat="1" applyFont="1" applyFill="1" applyBorder="1">
      <alignment/>
      <protection/>
    </xf>
    <xf numFmtId="178" fontId="21" fillId="0" borderId="0" xfId="89" applyNumberFormat="1">
      <alignment/>
      <protection/>
    </xf>
    <xf numFmtId="178" fontId="25" fillId="0" borderId="22" xfId="89" applyNumberFormat="1" applyFont="1" applyFill="1" applyBorder="1">
      <alignment/>
      <protection/>
    </xf>
    <xf numFmtId="0" fontId="27" fillId="0" borderId="26" xfId="89" applyFont="1" applyFill="1" applyBorder="1" applyAlignment="1" applyProtection="1">
      <alignment horizontal="left" vertical="top" wrapText="1" readingOrder="1"/>
      <protection locked="0"/>
    </xf>
    <xf numFmtId="0" fontId="27" fillId="0" borderId="27" xfId="89" applyFont="1" applyFill="1" applyBorder="1" applyAlignment="1" applyProtection="1">
      <alignment horizontal="center" vertical="top" wrapText="1" readingOrder="1"/>
      <protection locked="0"/>
    </xf>
    <xf numFmtId="0" fontId="27" fillId="0" borderId="27" xfId="89" applyFont="1" applyFill="1" applyBorder="1" applyAlignment="1" applyProtection="1">
      <alignment horizontal="left" vertical="top" readingOrder="1"/>
      <protection locked="0"/>
    </xf>
    <xf numFmtId="0" fontId="21" fillId="0" borderId="28" xfId="89" applyFill="1" applyBorder="1">
      <alignment/>
      <protection/>
    </xf>
    <xf numFmtId="0" fontId="21" fillId="0" borderId="29" xfId="89" applyFill="1" applyBorder="1">
      <alignment/>
      <protection/>
    </xf>
    <xf numFmtId="0" fontId="26" fillId="0" borderId="29" xfId="89" applyFont="1" applyFill="1" applyBorder="1">
      <alignment/>
      <protection/>
    </xf>
    <xf numFmtId="0" fontId="21" fillId="0" borderId="21" xfId="89" applyFont="1" applyFill="1" applyBorder="1">
      <alignment/>
      <protection/>
    </xf>
    <xf numFmtId="0" fontId="30" fillId="0" borderId="21" xfId="89" applyFont="1" applyFill="1" applyBorder="1">
      <alignment/>
      <protection/>
    </xf>
    <xf numFmtId="0" fontId="27" fillId="0" borderId="30" xfId="89" applyFont="1" applyFill="1" applyBorder="1" applyAlignment="1" applyProtection="1">
      <alignment horizontal="left" vertical="top" wrapText="1" readingOrder="1"/>
      <protection locked="0"/>
    </xf>
    <xf numFmtId="4" fontId="26" fillId="0" borderId="26" xfId="89" applyNumberFormat="1" applyFont="1" applyFill="1" applyBorder="1">
      <alignment/>
      <protection/>
    </xf>
    <xf numFmtId="4" fontId="26" fillId="0" borderId="31" xfId="89" applyNumberFormat="1" applyFont="1" applyFill="1" applyBorder="1">
      <alignment/>
      <protection/>
    </xf>
    <xf numFmtId="0" fontId="23" fillId="0" borderId="30" xfId="89" applyFont="1" applyFill="1" applyBorder="1" applyAlignment="1" applyProtection="1">
      <alignment horizontal="left" vertical="top" wrapText="1" readingOrder="1"/>
      <protection locked="0"/>
    </xf>
    <xf numFmtId="4" fontId="25" fillId="0" borderId="26" xfId="89" applyNumberFormat="1" applyFont="1" applyFill="1" applyBorder="1">
      <alignment/>
      <protection/>
    </xf>
    <xf numFmtId="4" fontId="25" fillId="0" borderId="31" xfId="89" applyNumberFormat="1" applyFont="1" applyFill="1" applyBorder="1">
      <alignment/>
      <protection/>
    </xf>
    <xf numFmtId="0" fontId="21" fillId="0" borderId="0" xfId="89" applyFont="1" applyFill="1">
      <alignment/>
      <protection/>
    </xf>
    <xf numFmtId="0" fontId="27" fillId="0" borderId="0" xfId="89" applyFont="1" applyBorder="1" applyAlignment="1" applyProtection="1">
      <alignment horizontal="left" vertical="top" wrapText="1" readingOrder="1"/>
      <protection locked="0"/>
    </xf>
    <xf numFmtId="0" fontId="23" fillId="0" borderId="26" xfId="89" applyFont="1" applyFill="1" applyBorder="1" applyAlignment="1" applyProtection="1">
      <alignment horizontal="left" vertical="top" wrapText="1" readingOrder="1"/>
      <protection locked="0"/>
    </xf>
    <xf numFmtId="0" fontId="21" fillId="0" borderId="26" xfId="89" applyFont="1" applyFill="1" applyBorder="1">
      <alignment/>
      <protection/>
    </xf>
    <xf numFmtId="4" fontId="25" fillId="0" borderId="26" xfId="89" applyNumberFormat="1" applyFont="1" applyFill="1" applyBorder="1" applyAlignment="1">
      <alignment/>
      <protection/>
    </xf>
    <xf numFmtId="4" fontId="25" fillId="0" borderId="26" xfId="89" applyNumberFormat="1" applyFont="1" applyFill="1" applyBorder="1">
      <alignment/>
      <protection/>
    </xf>
    <xf numFmtId="0" fontId="27" fillId="0" borderId="21" xfId="89" applyFont="1" applyFill="1" applyBorder="1" applyAlignment="1" applyProtection="1">
      <alignment horizontal="left" vertical="top" wrapText="1" readingOrder="1"/>
      <protection locked="0"/>
    </xf>
    <xf numFmtId="0" fontId="21" fillId="0" borderId="21" xfId="89" applyFont="1" applyFill="1" applyBorder="1">
      <alignment/>
      <protection/>
    </xf>
    <xf numFmtId="4" fontId="26" fillId="0" borderId="21" xfId="89" applyNumberFormat="1" applyFont="1" applyFill="1" applyBorder="1" applyAlignment="1">
      <alignment/>
      <protection/>
    </xf>
    <xf numFmtId="4" fontId="26" fillId="0" borderId="21" xfId="89" applyNumberFormat="1" applyFont="1" applyFill="1" applyBorder="1">
      <alignment/>
      <protection/>
    </xf>
    <xf numFmtId="0" fontId="23" fillId="0" borderId="21" xfId="89" applyFont="1" applyFill="1" applyBorder="1" applyAlignment="1" applyProtection="1">
      <alignment horizontal="left" vertical="top" wrapText="1" readingOrder="1"/>
      <protection locked="0"/>
    </xf>
    <xf numFmtId="0" fontId="22" fillId="0" borderId="21" xfId="89" applyFont="1" applyFill="1" applyBorder="1">
      <alignment/>
      <protection/>
    </xf>
    <xf numFmtId="4" fontId="25" fillId="0" borderId="21" xfId="89" applyNumberFormat="1" applyFont="1" applyFill="1" applyBorder="1" applyAlignment="1">
      <alignment/>
      <protection/>
    </xf>
    <xf numFmtId="0" fontId="22" fillId="0" borderId="21" xfId="89" applyFont="1" applyFill="1" applyBorder="1" applyAlignment="1">
      <alignment/>
      <protection/>
    </xf>
    <xf numFmtId="0" fontId="27" fillId="0" borderId="26" xfId="89" applyFont="1" applyFill="1" applyBorder="1" applyAlignment="1" applyProtection="1">
      <alignment horizontal="left" vertical="top" wrapText="1" readingOrder="1"/>
      <protection locked="0"/>
    </xf>
    <xf numFmtId="4" fontId="26" fillId="0" borderId="26" xfId="89" applyNumberFormat="1" applyFont="1" applyFill="1" applyBorder="1" applyAlignment="1">
      <alignment/>
      <protection/>
    </xf>
    <xf numFmtId="4" fontId="26" fillId="0" borderId="26" xfId="89" applyNumberFormat="1" applyFont="1" applyFill="1" applyBorder="1">
      <alignment/>
      <protection/>
    </xf>
    <xf numFmtId="4" fontId="25" fillId="0" borderId="21" xfId="89" applyNumberFormat="1" applyFont="1" applyFill="1" applyBorder="1">
      <alignment/>
      <protection/>
    </xf>
    <xf numFmtId="0" fontId="21" fillId="0" borderId="21" xfId="89" applyFill="1" applyBorder="1">
      <alignment/>
      <protection/>
    </xf>
    <xf numFmtId="178" fontId="27" fillId="0" borderId="21" xfId="89" applyNumberFormat="1" applyFont="1" applyFill="1" applyBorder="1" applyAlignment="1" applyProtection="1">
      <alignment horizontal="right" vertical="top" wrapText="1" readingOrder="1"/>
      <protection locked="0"/>
    </xf>
    <xf numFmtId="0" fontId="26" fillId="0" borderId="21" xfId="89" applyFont="1" applyFill="1" applyBorder="1">
      <alignment/>
      <protection/>
    </xf>
    <xf numFmtId="0" fontId="28" fillId="0" borderId="21" xfId="89" applyFont="1" applyFill="1" applyBorder="1" applyAlignment="1" applyProtection="1">
      <alignment horizontal="left" vertical="top" wrapText="1" readingOrder="1"/>
      <protection locked="0"/>
    </xf>
    <xf numFmtId="0" fontId="29" fillId="0" borderId="21" xfId="89" applyFont="1" applyFill="1" applyBorder="1">
      <alignment/>
      <protection/>
    </xf>
    <xf numFmtId="178" fontId="23" fillId="0" borderId="21" xfId="89" applyNumberFormat="1" applyFont="1" applyFill="1" applyBorder="1" applyAlignment="1" applyProtection="1">
      <alignment horizontal="right" vertical="top" wrapText="1" readingOrder="1"/>
      <protection locked="0"/>
    </xf>
    <xf numFmtId="0" fontId="25" fillId="0" borderId="21" xfId="89" applyFont="1" applyFill="1" applyBorder="1">
      <alignment/>
      <protection/>
    </xf>
    <xf numFmtId="4" fontId="26" fillId="0" borderId="21" xfId="89" applyNumberFormat="1" applyFont="1" applyFill="1" applyBorder="1" applyAlignment="1">
      <alignment horizontal="right"/>
      <protection/>
    </xf>
    <xf numFmtId="0" fontId="21" fillId="0" borderId="26" xfId="89" applyFill="1" applyBorder="1">
      <alignment/>
      <protection/>
    </xf>
    <xf numFmtId="4" fontId="26" fillId="0" borderId="27" xfId="89" applyNumberFormat="1" applyFont="1" applyFill="1" applyBorder="1" applyAlignment="1">
      <alignment horizontal="right"/>
      <protection/>
    </xf>
    <xf numFmtId="4" fontId="26" fillId="0" borderId="29" xfId="89" applyNumberFormat="1" applyFont="1" applyFill="1" applyBorder="1" applyAlignment="1">
      <alignment horizontal="right"/>
      <protection/>
    </xf>
    <xf numFmtId="0" fontId="27" fillId="0" borderId="32" xfId="89" applyFont="1" applyFill="1" applyBorder="1" applyAlignment="1" applyProtection="1">
      <alignment horizontal="left" vertical="top" wrapText="1" readingOrder="1"/>
      <protection locked="0"/>
    </xf>
    <xf numFmtId="0" fontId="21" fillId="0" borderId="32" xfId="89" applyFill="1" applyBorder="1">
      <alignment/>
      <protection/>
    </xf>
    <xf numFmtId="4" fontId="26" fillId="0" borderId="32" xfId="89" applyNumberFormat="1" applyFont="1" applyFill="1" applyBorder="1" applyAlignment="1">
      <alignment/>
      <protection/>
    </xf>
    <xf numFmtId="0" fontId="21" fillId="0" borderId="21" xfId="89" applyFill="1" applyBorder="1" applyAlignment="1">
      <alignment readingOrder="1"/>
      <protection/>
    </xf>
    <xf numFmtId="4" fontId="23" fillId="0" borderId="21" xfId="89" applyNumberFormat="1" applyFont="1" applyFill="1" applyBorder="1" applyAlignment="1" applyProtection="1">
      <alignment horizontal="right" vertical="top" wrapText="1" readingOrder="1"/>
      <protection locked="0"/>
    </xf>
    <xf numFmtId="178" fontId="23" fillId="0" borderId="27" xfId="89" applyNumberFormat="1" applyFont="1" applyFill="1" applyBorder="1" applyAlignment="1" applyProtection="1">
      <alignment horizontal="right" vertical="top" wrapText="1" readingOrder="1"/>
      <protection locked="0"/>
    </xf>
    <xf numFmtId="178" fontId="23" fillId="0" borderId="29" xfId="89" applyNumberFormat="1" applyFont="1" applyFill="1" applyBorder="1" applyAlignment="1" applyProtection="1">
      <alignment horizontal="right" vertical="top" wrapText="1" readingOrder="1"/>
      <protection locked="0"/>
    </xf>
    <xf numFmtId="0" fontId="22" fillId="0" borderId="21" xfId="89" applyFont="1" applyFill="1" applyBorder="1" applyAlignment="1">
      <alignment wrapText="1" readingOrder="1"/>
      <protection/>
    </xf>
    <xf numFmtId="4" fontId="25" fillId="0" borderId="27" xfId="89" applyNumberFormat="1" applyFont="1" applyFill="1" applyBorder="1" applyAlignment="1">
      <alignment horizontal="center"/>
      <protection/>
    </xf>
    <xf numFmtId="4" fontId="25" fillId="0" borderId="29" xfId="89" applyNumberFormat="1" applyFont="1" applyFill="1" applyBorder="1" applyAlignment="1">
      <alignment horizontal="center"/>
      <protection/>
    </xf>
    <xf numFmtId="0" fontId="22" fillId="0" borderId="21" xfId="89" applyFont="1" applyFill="1" applyBorder="1" applyAlignment="1">
      <alignment readingOrder="1"/>
      <protection/>
    </xf>
    <xf numFmtId="4" fontId="26" fillId="0" borderId="27" xfId="89" applyNumberFormat="1" applyFont="1" applyFill="1" applyBorder="1" applyAlignment="1">
      <alignment horizontal="center"/>
      <protection/>
    </xf>
    <xf numFmtId="4" fontId="26" fillId="0" borderId="29" xfId="89" applyNumberFormat="1" applyFont="1" applyFill="1" applyBorder="1" applyAlignment="1">
      <alignment horizontal="center"/>
      <protection/>
    </xf>
    <xf numFmtId="0" fontId="21" fillId="0" borderId="21" xfId="89" applyFill="1" applyBorder="1" applyAlignment="1">
      <alignment wrapText="1"/>
      <protection/>
    </xf>
    <xf numFmtId="0" fontId="27" fillId="0" borderId="24" xfId="89" applyFont="1" applyFill="1" applyBorder="1" applyAlignment="1" applyProtection="1">
      <alignment horizontal="left" vertical="top" wrapText="1" readingOrder="1"/>
      <protection locked="0"/>
    </xf>
    <xf numFmtId="0" fontId="21" fillId="0" borderId="24" xfId="89" applyFill="1" applyBorder="1" applyAlignment="1">
      <alignment wrapText="1"/>
      <protection/>
    </xf>
    <xf numFmtId="4" fontId="26" fillId="0" borderId="24" xfId="89" applyNumberFormat="1" applyFont="1" applyFill="1" applyBorder="1" applyAlignment="1">
      <alignment/>
      <protection/>
    </xf>
    <xf numFmtId="0" fontId="23" fillId="0" borderId="18" xfId="89" applyFont="1" applyFill="1" applyBorder="1" applyAlignment="1" applyProtection="1">
      <alignment horizontal="center" vertical="center" wrapText="1" readingOrder="1"/>
      <protection locked="0"/>
    </xf>
    <xf numFmtId="178" fontId="23" fillId="0" borderId="18" xfId="89" applyNumberFormat="1" applyFont="1" applyFill="1" applyBorder="1" applyAlignment="1" applyProtection="1">
      <alignment horizontal="center" vertical="center" wrapText="1" readingOrder="1"/>
      <protection locked="0"/>
    </xf>
    <xf numFmtId="4" fontId="25" fillId="0" borderId="21" xfId="89" applyNumberFormat="1" applyFont="1" applyFill="1" applyBorder="1" applyAlignment="1">
      <alignment horizontal="righ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 2" xfId="86"/>
    <cellStyle name="Normal 3" xfId="87"/>
    <cellStyle name="Normalno 2" xfId="88"/>
    <cellStyle name="Normalno 3" xfId="89"/>
    <cellStyle name="Normalno 4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otal" xfId="97"/>
    <cellStyle name="Ukupni zbroj" xfId="98"/>
    <cellStyle name="Unos" xfId="99"/>
    <cellStyle name="Currency" xfId="100"/>
    <cellStyle name="Currency [0]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L202~1\AppData\Local\Temp\novi%20&#353;o\To&#269;ka%203%20Prijedlog%20izmjena%20i%20dopuna%20plana%20nabave%20za%202020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mjena plana 2020"/>
      <sheetName val="plan 2020"/>
      <sheetName val="Sheet2"/>
    </sheetNames>
    <sheetDataSet>
      <sheetData sheetId="2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21"/>
  <sheetViews>
    <sheetView showGridLines="0" tabSelected="1" zoomScale="106" zoomScaleNormal="106" zoomScalePageLayoutView="0" workbookViewId="0" topLeftCell="B91">
      <selection activeCell="S119" sqref="S119"/>
    </sheetView>
  </sheetViews>
  <sheetFormatPr defaultColWidth="9.140625" defaultRowHeight="12.75"/>
  <cols>
    <col min="1" max="1" width="0" style="2" hidden="1" customWidth="1"/>
    <col min="2" max="2" width="9.140625" style="2" customWidth="1"/>
    <col min="3" max="3" width="8.140625" style="2" customWidth="1"/>
    <col min="4" max="4" width="7.421875" style="2" customWidth="1"/>
    <col min="5" max="5" width="2.57421875" style="2" customWidth="1"/>
    <col min="6" max="6" width="10.00390625" style="2" customWidth="1"/>
    <col min="7" max="7" width="5.28125" style="2" customWidth="1"/>
    <col min="8" max="8" width="13.00390625" style="2" customWidth="1"/>
    <col min="9" max="9" width="1.57421875" style="2" customWidth="1"/>
    <col min="10" max="10" width="1.8515625" style="2" customWidth="1"/>
    <col min="11" max="11" width="0.85546875" style="2" customWidth="1"/>
    <col min="12" max="12" width="0" style="2" hidden="1" customWidth="1"/>
    <col min="13" max="13" width="10.7109375" style="2" customWidth="1"/>
    <col min="14" max="14" width="1.28515625" style="2" customWidth="1"/>
    <col min="15" max="15" width="0" style="2" hidden="1" customWidth="1"/>
    <col min="16" max="16" width="12.00390625" style="3" customWidth="1"/>
    <col min="17" max="17" width="10.28125" style="2" customWidth="1"/>
    <col min="18" max="18" width="9.8515625" style="2" customWidth="1"/>
    <col min="19" max="19" width="10.00390625" style="2" customWidth="1"/>
    <col min="20" max="20" width="14.8515625" style="2" customWidth="1"/>
    <col min="21" max="21" width="13.00390625" style="2" bestFit="1" customWidth="1"/>
    <col min="22" max="22" width="14.140625" style="2" bestFit="1" customWidth="1"/>
    <col min="23" max="23" width="11.28125" style="2" bestFit="1" customWidth="1"/>
    <col min="24" max="16384" width="9.140625" style="2" customWidth="1"/>
  </cols>
  <sheetData>
    <row r="1" ht="12.75">
      <c r="B1" s="1" t="s">
        <v>20</v>
      </c>
    </row>
    <row r="2" ht="12.75">
      <c r="B2" s="1" t="s">
        <v>21</v>
      </c>
    </row>
    <row r="3" spans="2:18" ht="12.75">
      <c r="B3" s="1"/>
      <c r="F3" s="4" t="s">
        <v>155</v>
      </c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</row>
    <row r="4" spans="2:18" ht="12.75">
      <c r="B4" s="6" t="s">
        <v>14</v>
      </c>
      <c r="C4" s="6"/>
      <c r="D4" s="6" t="s">
        <v>15</v>
      </c>
      <c r="E4" s="6"/>
      <c r="F4" s="6"/>
      <c r="G4" s="6"/>
      <c r="H4" s="6"/>
      <c r="I4" s="6"/>
      <c r="J4" s="6"/>
      <c r="K4" s="6"/>
      <c r="L4" s="6"/>
      <c r="M4" s="6" t="s">
        <v>22</v>
      </c>
      <c r="N4" s="6" t="s">
        <v>23</v>
      </c>
      <c r="Q4" s="6"/>
      <c r="R4" s="6"/>
    </row>
    <row r="5" spans="2:18" ht="12.75">
      <c r="B5" s="6" t="s">
        <v>16</v>
      </c>
      <c r="C5" s="6"/>
      <c r="D5" s="6" t="s">
        <v>17</v>
      </c>
      <c r="E5" s="6"/>
      <c r="F5" s="6"/>
      <c r="G5" s="6"/>
      <c r="H5" s="6"/>
      <c r="I5" s="6"/>
      <c r="J5" s="6"/>
      <c r="K5" s="6"/>
      <c r="L5" s="6"/>
      <c r="M5" s="6" t="s">
        <v>24</v>
      </c>
      <c r="N5" s="6" t="s">
        <v>25</v>
      </c>
      <c r="Q5" s="6"/>
      <c r="R5" s="6"/>
    </row>
    <row r="6" spans="2:13" ht="12.75">
      <c r="B6" s="6" t="s">
        <v>18</v>
      </c>
      <c r="C6" s="6"/>
      <c r="D6" s="6" t="s">
        <v>19</v>
      </c>
      <c r="E6" s="6"/>
      <c r="F6" s="6"/>
      <c r="G6" s="6"/>
      <c r="H6" s="6"/>
      <c r="I6" s="6"/>
      <c r="J6" s="6"/>
      <c r="K6" s="6"/>
      <c r="L6" s="6"/>
      <c r="M6" s="6"/>
    </row>
    <row r="7" spans="2:13" ht="3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ht="3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ht="18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21" ht="18.75" customHeight="1" thickBot="1">
      <c r="B10" s="1" t="s">
        <v>26</v>
      </c>
      <c r="C10" s="7"/>
      <c r="D10" s="8"/>
      <c r="E10" s="9"/>
      <c r="F10" s="9"/>
      <c r="G10" s="9"/>
      <c r="H10" s="9"/>
      <c r="I10" s="9"/>
      <c r="J10" s="9"/>
      <c r="K10" s="9"/>
      <c r="L10" s="9"/>
      <c r="M10" s="10"/>
      <c r="N10" s="11"/>
      <c r="O10" s="11"/>
      <c r="P10" s="12"/>
      <c r="Q10" s="11"/>
      <c r="R10" s="11"/>
      <c r="S10" s="11"/>
      <c r="T10" s="11"/>
      <c r="U10" s="13"/>
    </row>
    <row r="11" spans="2:21" ht="45.75" customHeight="1">
      <c r="B11" s="14" t="s">
        <v>27</v>
      </c>
      <c r="C11" s="15" t="s">
        <v>28</v>
      </c>
      <c r="D11" s="118" t="s">
        <v>29</v>
      </c>
      <c r="E11" s="118"/>
      <c r="F11" s="118"/>
      <c r="G11" s="118"/>
      <c r="H11" s="118"/>
      <c r="I11" s="118"/>
      <c r="J11" s="118"/>
      <c r="K11" s="118"/>
      <c r="L11" s="16"/>
      <c r="M11" s="119" t="s">
        <v>30</v>
      </c>
      <c r="N11" s="119"/>
      <c r="O11" s="17"/>
      <c r="P11" s="18" t="s">
        <v>31</v>
      </c>
      <c r="Q11" s="19" t="s">
        <v>32</v>
      </c>
      <c r="R11" s="20" t="s">
        <v>33</v>
      </c>
      <c r="S11" s="19" t="s">
        <v>34</v>
      </c>
      <c r="T11" s="20" t="s">
        <v>35</v>
      </c>
      <c r="U11" s="21" t="s">
        <v>36</v>
      </c>
    </row>
    <row r="12" spans="2:21" ht="12.75" customHeight="1">
      <c r="B12" s="22">
        <v>6</v>
      </c>
      <c r="C12" s="23"/>
      <c r="D12" s="82" t="s">
        <v>37</v>
      </c>
      <c r="E12" s="83"/>
      <c r="F12" s="83"/>
      <c r="G12" s="83"/>
      <c r="H12" s="83"/>
      <c r="I12" s="83"/>
      <c r="J12" s="83"/>
      <c r="K12" s="83"/>
      <c r="L12" s="83"/>
      <c r="M12" s="105">
        <f>M13+M23+M26+M31</f>
        <v>10518000</v>
      </c>
      <c r="N12" s="89"/>
      <c r="O12" s="25"/>
      <c r="P12" s="25">
        <f>P31</f>
        <v>866459.89</v>
      </c>
      <c r="Q12" s="25">
        <v>55000</v>
      </c>
      <c r="R12" s="25">
        <f>R13+R23+R26+R31</f>
        <v>18500</v>
      </c>
      <c r="S12" s="25">
        <f>S13+S23+S26+S31</f>
        <v>198860</v>
      </c>
      <c r="T12" s="25">
        <f>T13+T23+T26+T31</f>
        <v>45000</v>
      </c>
      <c r="U12" s="26">
        <f>U13+U23+U26+U31</f>
        <v>11701819.89</v>
      </c>
    </row>
    <row r="13" spans="2:21" ht="12.75" customHeight="1">
      <c r="B13" s="22">
        <v>63</v>
      </c>
      <c r="C13" s="27"/>
      <c r="D13" s="82" t="s">
        <v>38</v>
      </c>
      <c r="E13" s="83"/>
      <c r="F13" s="83"/>
      <c r="G13" s="83"/>
      <c r="H13" s="83"/>
      <c r="I13" s="83"/>
      <c r="J13" s="83"/>
      <c r="K13" s="83"/>
      <c r="L13" s="83"/>
      <c r="M13" s="84">
        <f>M16+M18</f>
        <v>10518000</v>
      </c>
      <c r="N13" s="84"/>
      <c r="O13" s="84">
        <f>O16+O18</f>
        <v>0</v>
      </c>
      <c r="P13" s="84"/>
      <c r="Q13" s="25">
        <v>0</v>
      </c>
      <c r="R13" s="25">
        <v>0</v>
      </c>
      <c r="S13" s="25">
        <f>S14+S16+S18+S20</f>
        <v>198860</v>
      </c>
      <c r="T13" s="25">
        <v>0</v>
      </c>
      <c r="U13" s="26">
        <f>U14+U16+U18+U20</f>
        <v>10716860</v>
      </c>
    </row>
    <row r="14" spans="2:21" ht="12.75" customHeight="1">
      <c r="B14" s="22">
        <v>632</v>
      </c>
      <c r="C14" s="27"/>
      <c r="D14" s="82"/>
      <c r="E14" s="83"/>
      <c r="F14" s="83"/>
      <c r="G14" s="83"/>
      <c r="H14" s="83"/>
      <c r="I14" s="83"/>
      <c r="J14" s="83"/>
      <c r="K14" s="83"/>
      <c r="L14" s="83"/>
      <c r="M14" s="84">
        <v>0</v>
      </c>
      <c r="N14" s="84"/>
      <c r="O14" s="29"/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6">
        <f aca="true" t="shared" si="0" ref="U14:U19">SUM(M14:T14)</f>
        <v>0</v>
      </c>
    </row>
    <row r="15" spans="2:21" ht="12.75" customHeight="1">
      <c r="B15" s="30">
        <v>6323</v>
      </c>
      <c r="C15" s="31"/>
      <c r="D15" s="78" t="s">
        <v>39</v>
      </c>
      <c r="E15" s="90"/>
      <c r="F15" s="90"/>
      <c r="G15" s="90"/>
      <c r="H15" s="90"/>
      <c r="I15" s="90"/>
      <c r="J15" s="90"/>
      <c r="K15" s="90"/>
      <c r="L15" s="90"/>
      <c r="M15" s="80">
        <v>0</v>
      </c>
      <c r="N15" s="80"/>
      <c r="O15" s="34"/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6">
        <f t="shared" si="0"/>
        <v>0</v>
      </c>
    </row>
    <row r="16" spans="2:21" ht="12.75" customHeight="1">
      <c r="B16" s="22">
        <v>634</v>
      </c>
      <c r="C16" s="27"/>
      <c r="D16" s="82" t="s">
        <v>40</v>
      </c>
      <c r="E16" s="83"/>
      <c r="F16" s="83"/>
      <c r="G16" s="83"/>
      <c r="H16" s="83"/>
      <c r="I16" s="83"/>
      <c r="J16" s="83"/>
      <c r="K16" s="83"/>
      <c r="L16" s="83"/>
      <c r="M16" s="84">
        <f>SUM(M17:N17)</f>
        <v>0</v>
      </c>
      <c r="N16" s="84"/>
      <c r="O16" s="29"/>
      <c r="P16" s="25">
        <v>0</v>
      </c>
      <c r="Q16" s="25">
        <v>0</v>
      </c>
      <c r="R16" s="25">
        <v>0</v>
      </c>
      <c r="S16" s="25">
        <f>SUM(S17:S17)</f>
        <v>0</v>
      </c>
      <c r="T16" s="25">
        <v>0</v>
      </c>
      <c r="U16" s="26">
        <f t="shared" si="0"/>
        <v>0</v>
      </c>
    </row>
    <row r="17" spans="2:21" ht="12.75" customHeight="1">
      <c r="B17" s="30">
        <v>6341</v>
      </c>
      <c r="C17" s="31"/>
      <c r="D17" s="78" t="s">
        <v>41</v>
      </c>
      <c r="E17" s="90"/>
      <c r="F17" s="90"/>
      <c r="G17" s="90"/>
      <c r="H17" s="90"/>
      <c r="I17" s="90"/>
      <c r="J17" s="90"/>
      <c r="K17" s="90"/>
      <c r="L17" s="90"/>
      <c r="M17" s="80">
        <v>0</v>
      </c>
      <c r="N17" s="80"/>
      <c r="O17" s="34"/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6">
        <f t="shared" si="0"/>
        <v>0</v>
      </c>
    </row>
    <row r="18" spans="2:21" ht="12.75" customHeight="1">
      <c r="B18" s="22">
        <v>636</v>
      </c>
      <c r="C18" s="27"/>
      <c r="D18" s="82" t="s">
        <v>42</v>
      </c>
      <c r="E18" s="83"/>
      <c r="F18" s="83"/>
      <c r="G18" s="83"/>
      <c r="H18" s="83"/>
      <c r="I18" s="83"/>
      <c r="J18" s="83"/>
      <c r="K18" s="83"/>
      <c r="L18" s="83"/>
      <c r="M18" s="120">
        <f>M19</f>
        <v>10518000</v>
      </c>
      <c r="N18" s="120"/>
      <c r="O18" s="29"/>
      <c r="P18" s="25">
        <v>0</v>
      </c>
      <c r="Q18" s="25">
        <v>0</v>
      </c>
      <c r="R18" s="25">
        <v>0</v>
      </c>
      <c r="S18" s="25">
        <f>SUM(S19)</f>
        <v>20000</v>
      </c>
      <c r="T18" s="25">
        <v>0</v>
      </c>
      <c r="U18" s="26">
        <f t="shared" si="0"/>
        <v>10538000</v>
      </c>
    </row>
    <row r="19" spans="2:21" ht="12.75" customHeight="1">
      <c r="B19" s="30">
        <v>6361</v>
      </c>
      <c r="C19" s="31"/>
      <c r="D19" s="78" t="s">
        <v>43</v>
      </c>
      <c r="E19" s="90"/>
      <c r="F19" s="90"/>
      <c r="G19" s="90"/>
      <c r="H19" s="90"/>
      <c r="I19" s="90"/>
      <c r="J19" s="90"/>
      <c r="K19" s="90"/>
      <c r="L19" s="90"/>
      <c r="M19" s="80">
        <v>10518000</v>
      </c>
      <c r="N19" s="80"/>
      <c r="O19" s="34"/>
      <c r="P19" s="35">
        <v>0</v>
      </c>
      <c r="Q19" s="35">
        <v>0</v>
      </c>
      <c r="R19" s="35">
        <v>0</v>
      </c>
      <c r="S19" s="35">
        <v>20000</v>
      </c>
      <c r="T19" s="35">
        <v>0</v>
      </c>
      <c r="U19" s="36">
        <f t="shared" si="0"/>
        <v>10538000</v>
      </c>
    </row>
    <row r="20" spans="2:21" ht="12.75" customHeight="1">
      <c r="B20" s="22">
        <v>638</v>
      </c>
      <c r="C20" s="27"/>
      <c r="D20" s="82" t="s">
        <v>44</v>
      </c>
      <c r="E20" s="83"/>
      <c r="F20" s="83"/>
      <c r="G20" s="83"/>
      <c r="H20" s="83"/>
      <c r="I20" s="83"/>
      <c r="J20" s="83"/>
      <c r="K20" s="83"/>
      <c r="L20" s="33"/>
      <c r="M20" s="120">
        <f>SUM(M21:N22)</f>
        <v>0</v>
      </c>
      <c r="N20" s="120"/>
      <c r="O20" s="120">
        <f>SUM(P21:P22)</f>
        <v>0</v>
      </c>
      <c r="P20" s="120"/>
      <c r="Q20" s="28">
        <f>SUM(Q21:Q22)</f>
        <v>0</v>
      </c>
      <c r="R20" s="28">
        <f>SUM(R21:R22)</f>
        <v>0</v>
      </c>
      <c r="S20" s="28">
        <f>SUM(S21:S22)</f>
        <v>178860</v>
      </c>
      <c r="T20" s="28">
        <f>T21+T22</f>
        <v>0</v>
      </c>
      <c r="U20" s="37">
        <f>SUM(U21:V22)</f>
        <v>178860</v>
      </c>
    </row>
    <row r="21" spans="2:21" ht="12.75" customHeight="1">
      <c r="B21" s="30">
        <v>6381</v>
      </c>
      <c r="C21" s="27"/>
      <c r="D21" s="78" t="s">
        <v>45</v>
      </c>
      <c r="E21" s="90"/>
      <c r="F21" s="90"/>
      <c r="G21" s="90"/>
      <c r="H21" s="90"/>
      <c r="I21" s="90"/>
      <c r="J21" s="90"/>
      <c r="K21" s="90"/>
      <c r="L21" s="33"/>
      <c r="M21" s="80">
        <v>0</v>
      </c>
      <c r="N21" s="80"/>
      <c r="O21" s="34"/>
      <c r="P21" s="35">
        <v>0</v>
      </c>
      <c r="Q21" s="35">
        <v>0</v>
      </c>
      <c r="R21" s="35">
        <v>0</v>
      </c>
      <c r="S21" s="35">
        <v>178860</v>
      </c>
      <c r="T21" s="35">
        <v>0</v>
      </c>
      <c r="U21" s="36">
        <f aca="true" t="shared" si="1" ref="U21:U33">SUM(M21:T21)</f>
        <v>178860</v>
      </c>
    </row>
    <row r="22" spans="2:21" ht="12.75" customHeight="1">
      <c r="B22" s="30">
        <v>6382</v>
      </c>
      <c r="C22" s="27"/>
      <c r="D22" s="78" t="s">
        <v>46</v>
      </c>
      <c r="E22" s="90"/>
      <c r="F22" s="90"/>
      <c r="G22" s="90"/>
      <c r="H22" s="90"/>
      <c r="I22" s="90"/>
      <c r="J22" s="90"/>
      <c r="K22" s="90"/>
      <c r="L22" s="33"/>
      <c r="M22" s="80">
        <v>0</v>
      </c>
      <c r="N22" s="80"/>
      <c r="O22" s="34"/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6">
        <f t="shared" si="1"/>
        <v>0</v>
      </c>
    </row>
    <row r="23" spans="2:21" ht="12.75" customHeight="1">
      <c r="B23" s="22">
        <v>65</v>
      </c>
      <c r="C23" s="27"/>
      <c r="D23" s="82" t="s">
        <v>47</v>
      </c>
      <c r="E23" s="83"/>
      <c r="F23" s="83"/>
      <c r="G23" s="83"/>
      <c r="H23" s="83"/>
      <c r="I23" s="83"/>
      <c r="J23" s="83"/>
      <c r="K23" s="83"/>
      <c r="L23" s="83"/>
      <c r="M23" s="120">
        <v>0</v>
      </c>
      <c r="N23" s="120"/>
      <c r="O23" s="29"/>
      <c r="P23" s="25">
        <v>0</v>
      </c>
      <c r="Q23" s="25">
        <v>0</v>
      </c>
      <c r="R23" s="25">
        <f>R24</f>
        <v>18500</v>
      </c>
      <c r="S23" s="25">
        <f>SUM(S24)</f>
        <v>0</v>
      </c>
      <c r="T23" s="25">
        <v>0</v>
      </c>
      <c r="U23" s="26">
        <f t="shared" si="1"/>
        <v>18500</v>
      </c>
    </row>
    <row r="24" spans="2:21" ht="12.75" customHeight="1">
      <c r="B24" s="22">
        <v>652</v>
      </c>
      <c r="C24" s="27"/>
      <c r="D24" s="82" t="s">
        <v>48</v>
      </c>
      <c r="E24" s="83"/>
      <c r="F24" s="83"/>
      <c r="G24" s="83"/>
      <c r="H24" s="83"/>
      <c r="I24" s="83"/>
      <c r="J24" s="83"/>
      <c r="K24" s="83"/>
      <c r="L24" s="83"/>
      <c r="M24" s="120">
        <v>0</v>
      </c>
      <c r="N24" s="120"/>
      <c r="O24" s="29"/>
      <c r="P24" s="25">
        <v>0</v>
      </c>
      <c r="Q24" s="25">
        <v>0</v>
      </c>
      <c r="R24" s="25">
        <f>R25</f>
        <v>18500</v>
      </c>
      <c r="S24" s="25">
        <v>0</v>
      </c>
      <c r="T24" s="25">
        <v>0</v>
      </c>
      <c r="U24" s="26">
        <f t="shared" si="1"/>
        <v>18500</v>
      </c>
    </row>
    <row r="25" spans="2:21" ht="12.75" customHeight="1">
      <c r="B25" s="30">
        <v>6526</v>
      </c>
      <c r="C25" s="31"/>
      <c r="D25" s="78" t="s">
        <v>49</v>
      </c>
      <c r="E25" s="90"/>
      <c r="F25" s="90"/>
      <c r="G25" s="90"/>
      <c r="H25" s="90"/>
      <c r="I25" s="90"/>
      <c r="J25" s="90"/>
      <c r="K25" s="90"/>
      <c r="L25" s="90"/>
      <c r="M25" s="80">
        <v>0</v>
      </c>
      <c r="N25" s="80"/>
      <c r="O25" s="34"/>
      <c r="P25" s="35">
        <v>0</v>
      </c>
      <c r="Q25" s="35">
        <v>0</v>
      </c>
      <c r="R25" s="35">
        <v>18500</v>
      </c>
      <c r="S25" s="35">
        <v>0</v>
      </c>
      <c r="T25" s="35">
        <v>0</v>
      </c>
      <c r="U25" s="36">
        <f t="shared" si="1"/>
        <v>18500</v>
      </c>
    </row>
    <row r="26" spans="2:21" ht="12.75" customHeight="1">
      <c r="B26" s="22">
        <v>66</v>
      </c>
      <c r="C26" s="27"/>
      <c r="D26" s="82" t="s">
        <v>50</v>
      </c>
      <c r="E26" s="83"/>
      <c r="F26" s="83"/>
      <c r="G26" s="83"/>
      <c r="H26" s="83"/>
      <c r="I26" s="83"/>
      <c r="J26" s="83"/>
      <c r="K26" s="83"/>
      <c r="L26" s="83"/>
      <c r="M26" s="84">
        <v>0</v>
      </c>
      <c r="N26" s="84"/>
      <c r="O26" s="29"/>
      <c r="P26" s="25">
        <v>0</v>
      </c>
      <c r="Q26" s="25">
        <v>55000</v>
      </c>
      <c r="R26" s="25">
        <v>0</v>
      </c>
      <c r="S26" s="25">
        <f>S27+S29</f>
        <v>0</v>
      </c>
      <c r="T26" s="25">
        <f>T27+T29</f>
        <v>45000</v>
      </c>
      <c r="U26" s="26">
        <f t="shared" si="1"/>
        <v>100000</v>
      </c>
    </row>
    <row r="27" spans="2:21" ht="12.75" customHeight="1">
      <c r="B27" s="22">
        <v>661</v>
      </c>
      <c r="C27" s="27"/>
      <c r="D27" s="82" t="s">
        <v>50</v>
      </c>
      <c r="E27" s="83"/>
      <c r="F27" s="83"/>
      <c r="G27" s="83"/>
      <c r="H27" s="83"/>
      <c r="I27" s="83"/>
      <c r="J27" s="83"/>
      <c r="K27" s="83"/>
      <c r="L27" s="83"/>
      <c r="M27" s="84">
        <v>0</v>
      </c>
      <c r="N27" s="84"/>
      <c r="O27" s="29"/>
      <c r="P27" s="25">
        <v>0</v>
      </c>
      <c r="Q27" s="25">
        <v>55000</v>
      </c>
      <c r="R27" s="25">
        <v>0</v>
      </c>
      <c r="S27" s="25">
        <v>0</v>
      </c>
      <c r="T27" s="25">
        <v>0</v>
      </c>
      <c r="U27" s="26">
        <f t="shared" si="1"/>
        <v>55000</v>
      </c>
    </row>
    <row r="28" spans="2:21" ht="12.75" customHeight="1">
      <c r="B28" s="30">
        <v>6615</v>
      </c>
      <c r="C28" s="31"/>
      <c r="D28" s="78" t="s">
        <v>51</v>
      </c>
      <c r="E28" s="90"/>
      <c r="F28" s="90"/>
      <c r="G28" s="90"/>
      <c r="H28" s="90"/>
      <c r="I28" s="90"/>
      <c r="J28" s="90"/>
      <c r="K28" s="90"/>
      <c r="L28" s="90"/>
      <c r="M28" s="80">
        <v>0</v>
      </c>
      <c r="N28" s="80"/>
      <c r="O28" s="34"/>
      <c r="P28" s="35">
        <v>0</v>
      </c>
      <c r="Q28" s="35">
        <v>55000</v>
      </c>
      <c r="R28" s="35">
        <v>0</v>
      </c>
      <c r="S28" s="35">
        <v>0</v>
      </c>
      <c r="T28" s="35">
        <v>0</v>
      </c>
      <c r="U28" s="36">
        <f t="shared" si="1"/>
        <v>55000</v>
      </c>
    </row>
    <row r="29" spans="2:21" ht="12.75" customHeight="1">
      <c r="B29" s="22">
        <v>663</v>
      </c>
      <c r="C29" s="27"/>
      <c r="D29" s="82" t="s">
        <v>52</v>
      </c>
      <c r="E29" s="83"/>
      <c r="F29" s="83"/>
      <c r="G29" s="83"/>
      <c r="H29" s="83"/>
      <c r="I29" s="83"/>
      <c r="J29" s="83"/>
      <c r="K29" s="83"/>
      <c r="L29" s="83"/>
      <c r="M29" s="84">
        <v>0</v>
      </c>
      <c r="N29" s="84"/>
      <c r="O29" s="29"/>
      <c r="P29" s="25">
        <v>0</v>
      </c>
      <c r="Q29" s="25">
        <v>0</v>
      </c>
      <c r="R29" s="25">
        <v>0</v>
      </c>
      <c r="S29" s="25">
        <v>0</v>
      </c>
      <c r="T29" s="25">
        <f>T30</f>
        <v>45000</v>
      </c>
      <c r="U29" s="26">
        <f t="shared" si="1"/>
        <v>45000</v>
      </c>
    </row>
    <row r="30" spans="2:21" ht="12.75" customHeight="1">
      <c r="B30" s="30">
        <v>6631</v>
      </c>
      <c r="C30" s="31"/>
      <c r="D30" s="78" t="s">
        <v>53</v>
      </c>
      <c r="E30" s="90"/>
      <c r="F30" s="90"/>
      <c r="G30" s="90"/>
      <c r="H30" s="90"/>
      <c r="I30" s="90"/>
      <c r="J30" s="90"/>
      <c r="K30" s="90"/>
      <c r="L30" s="90"/>
      <c r="M30" s="80">
        <v>0</v>
      </c>
      <c r="N30" s="80"/>
      <c r="O30" s="34"/>
      <c r="P30" s="35">
        <v>0</v>
      </c>
      <c r="Q30" s="35">
        <v>0</v>
      </c>
      <c r="R30" s="35">
        <v>0</v>
      </c>
      <c r="S30" s="35">
        <v>0</v>
      </c>
      <c r="T30" s="35">
        <v>45000</v>
      </c>
      <c r="U30" s="36">
        <f t="shared" si="1"/>
        <v>45000</v>
      </c>
    </row>
    <row r="31" spans="2:21" ht="12.75" customHeight="1">
      <c r="B31" s="22">
        <v>67</v>
      </c>
      <c r="C31" s="27"/>
      <c r="D31" s="82" t="s">
        <v>54</v>
      </c>
      <c r="E31" s="83"/>
      <c r="F31" s="83"/>
      <c r="G31" s="83"/>
      <c r="H31" s="83"/>
      <c r="I31" s="83"/>
      <c r="J31" s="83"/>
      <c r="K31" s="83"/>
      <c r="L31" s="83"/>
      <c r="M31" s="84">
        <v>0</v>
      </c>
      <c r="N31" s="84"/>
      <c r="O31" s="29"/>
      <c r="P31" s="25">
        <f>P32</f>
        <v>866459.89</v>
      </c>
      <c r="Q31" s="25">
        <v>0</v>
      </c>
      <c r="R31" s="25">
        <v>0</v>
      </c>
      <c r="S31" s="25">
        <f>SUM(S32)</f>
        <v>0</v>
      </c>
      <c r="T31" s="25">
        <v>0</v>
      </c>
      <c r="U31" s="26">
        <f t="shared" si="1"/>
        <v>866459.89</v>
      </c>
    </row>
    <row r="32" spans="2:21" ht="12.75" customHeight="1">
      <c r="B32" s="22">
        <v>671</v>
      </c>
      <c r="C32" s="27"/>
      <c r="D32" s="82" t="s">
        <v>55</v>
      </c>
      <c r="E32" s="114"/>
      <c r="F32" s="114"/>
      <c r="G32" s="114"/>
      <c r="H32" s="114"/>
      <c r="I32" s="114"/>
      <c r="J32" s="114"/>
      <c r="K32" s="114"/>
      <c r="L32" s="24"/>
      <c r="M32" s="84">
        <v>0</v>
      </c>
      <c r="N32" s="84"/>
      <c r="O32" s="29"/>
      <c r="P32" s="25">
        <f>P33</f>
        <v>866459.89</v>
      </c>
      <c r="Q32" s="25">
        <v>0</v>
      </c>
      <c r="R32" s="25">
        <v>0</v>
      </c>
      <c r="S32" s="25">
        <f>SUM(S33)</f>
        <v>0</v>
      </c>
      <c r="T32" s="25">
        <v>0</v>
      </c>
      <c r="U32" s="26">
        <f t="shared" si="1"/>
        <v>866459.89</v>
      </c>
    </row>
    <row r="33" spans="2:21" ht="12.75" customHeight="1" thickBot="1">
      <c r="B33" s="38">
        <v>6711</v>
      </c>
      <c r="C33" s="39"/>
      <c r="D33" s="115" t="s">
        <v>56</v>
      </c>
      <c r="E33" s="116"/>
      <c r="F33" s="116"/>
      <c r="G33" s="116"/>
      <c r="H33" s="116"/>
      <c r="I33" s="116"/>
      <c r="J33" s="116"/>
      <c r="K33" s="116"/>
      <c r="L33" s="40"/>
      <c r="M33" s="117">
        <v>0</v>
      </c>
      <c r="N33" s="117"/>
      <c r="O33" s="41"/>
      <c r="P33" s="42">
        <v>866459.89</v>
      </c>
      <c r="Q33" s="42">
        <v>0</v>
      </c>
      <c r="R33" s="42">
        <v>0</v>
      </c>
      <c r="S33" s="42">
        <v>0</v>
      </c>
      <c r="T33" s="42">
        <v>0</v>
      </c>
      <c r="U33" s="43">
        <f t="shared" si="1"/>
        <v>866459.89</v>
      </c>
    </row>
    <row r="34" spans="2:21" ht="12.75" customHeight="1">
      <c r="B34" s="44"/>
      <c r="C34" s="45"/>
      <c r="D34" s="44"/>
      <c r="E34" s="46"/>
      <c r="F34" s="46"/>
      <c r="G34" s="46"/>
      <c r="H34" s="46"/>
      <c r="I34" s="46"/>
      <c r="J34" s="46"/>
      <c r="K34" s="46"/>
      <c r="L34" s="47"/>
      <c r="M34" s="48"/>
      <c r="N34" s="48"/>
      <c r="O34" s="49"/>
      <c r="P34" s="12"/>
      <c r="Q34" s="13"/>
      <c r="R34" s="13"/>
      <c r="S34" s="13"/>
      <c r="T34" s="13"/>
      <c r="U34" s="13"/>
    </row>
    <row r="35" spans="2:21" ht="12.75" customHeight="1">
      <c r="B35" s="44"/>
      <c r="C35" s="45"/>
      <c r="D35" s="44"/>
      <c r="E35" s="46"/>
      <c r="F35" s="46"/>
      <c r="G35" s="46"/>
      <c r="H35" s="46"/>
      <c r="I35" s="46"/>
      <c r="J35" s="46"/>
      <c r="K35" s="46"/>
      <c r="L35" s="47"/>
      <c r="M35" s="48"/>
      <c r="N35" s="48"/>
      <c r="O35" s="49"/>
      <c r="P35" s="12"/>
      <c r="Q35" s="13"/>
      <c r="R35" s="13"/>
      <c r="S35" s="13"/>
      <c r="T35" s="13"/>
      <c r="U35" s="13"/>
    </row>
    <row r="36" spans="2:21" ht="24.75" customHeight="1">
      <c r="B36" s="44"/>
      <c r="C36" s="45"/>
      <c r="D36" s="44"/>
      <c r="E36" s="46"/>
      <c r="F36" s="46"/>
      <c r="G36" s="46"/>
      <c r="H36" s="46"/>
      <c r="I36" s="46"/>
      <c r="J36" s="46"/>
      <c r="K36" s="46"/>
      <c r="L36" s="47"/>
      <c r="M36" s="48"/>
      <c r="N36" s="48"/>
      <c r="O36" s="49"/>
      <c r="P36" s="12"/>
      <c r="Q36" s="13"/>
      <c r="R36" s="13"/>
      <c r="S36" s="13"/>
      <c r="T36" s="13"/>
      <c r="U36" s="13"/>
    </row>
    <row r="37" spans="2:21" ht="24.75" customHeight="1">
      <c r="B37" s="44"/>
      <c r="C37" s="45"/>
      <c r="D37" s="44"/>
      <c r="E37" s="46"/>
      <c r="F37" s="46"/>
      <c r="G37" s="46"/>
      <c r="H37" s="46"/>
      <c r="I37" s="46"/>
      <c r="J37" s="46"/>
      <c r="K37" s="46"/>
      <c r="L37" s="47"/>
      <c r="M37" s="48"/>
      <c r="N37" s="48"/>
      <c r="O37" s="49"/>
      <c r="P37" s="12"/>
      <c r="Q37" s="13"/>
      <c r="R37" s="13"/>
      <c r="S37" s="13"/>
      <c r="T37" s="13"/>
      <c r="U37" s="13"/>
    </row>
    <row r="38" spans="2:21" ht="24.75" customHeight="1">
      <c r="B38" s="44"/>
      <c r="C38" s="45"/>
      <c r="D38" s="44"/>
      <c r="E38" s="46"/>
      <c r="F38" s="46"/>
      <c r="G38" s="46"/>
      <c r="H38" s="46"/>
      <c r="I38" s="46"/>
      <c r="J38" s="46"/>
      <c r="K38" s="46"/>
      <c r="L38" s="47"/>
      <c r="M38" s="48"/>
      <c r="N38" s="48"/>
      <c r="O38" s="49"/>
      <c r="P38" s="12"/>
      <c r="Q38" s="13"/>
      <c r="R38" s="13"/>
      <c r="S38" s="13"/>
      <c r="T38" s="13"/>
      <c r="U38" s="13"/>
    </row>
    <row r="39" spans="2:13" ht="15" customHeight="1" thickBot="1">
      <c r="B39" s="1" t="s">
        <v>57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21" ht="46.5" customHeight="1">
      <c r="B40" s="14" t="s">
        <v>27</v>
      </c>
      <c r="C40" s="15" t="s">
        <v>28</v>
      </c>
      <c r="D40" s="118" t="s">
        <v>0</v>
      </c>
      <c r="E40" s="118"/>
      <c r="F40" s="118"/>
      <c r="G40" s="118"/>
      <c r="H40" s="118"/>
      <c r="I40" s="118"/>
      <c r="J40" s="118"/>
      <c r="K40" s="118"/>
      <c r="L40" s="15"/>
      <c r="M40" s="119" t="s">
        <v>30</v>
      </c>
      <c r="N40" s="119"/>
      <c r="O40" s="17"/>
      <c r="P40" s="18" t="s">
        <v>31</v>
      </c>
      <c r="Q40" s="19" t="s">
        <v>32</v>
      </c>
      <c r="R40" s="20" t="s">
        <v>33</v>
      </c>
      <c r="S40" s="19" t="s">
        <v>34</v>
      </c>
      <c r="T40" s="20" t="s">
        <v>35</v>
      </c>
      <c r="U40" s="21" t="s">
        <v>36</v>
      </c>
    </row>
    <row r="41" spans="2:21" s="1" customFormat="1" ht="12.75" customHeight="1">
      <c r="B41" s="22"/>
      <c r="C41" s="50"/>
      <c r="D41" s="108" t="s">
        <v>58</v>
      </c>
      <c r="E41" s="108"/>
      <c r="F41" s="108"/>
      <c r="G41" s="108"/>
      <c r="H41" s="108"/>
      <c r="I41" s="108"/>
      <c r="J41" s="108"/>
      <c r="K41" s="108"/>
      <c r="L41" s="50"/>
      <c r="M41" s="109">
        <f>M43</f>
        <v>10518000</v>
      </c>
      <c r="N41" s="110"/>
      <c r="O41" s="25"/>
      <c r="P41" s="25">
        <f>P43+O98</f>
        <v>866459.89</v>
      </c>
      <c r="Q41" s="25">
        <f>Q43+Q98</f>
        <v>55000</v>
      </c>
      <c r="R41" s="25">
        <f>R43+R98</f>
        <v>18500</v>
      </c>
      <c r="S41" s="25">
        <f>S43+S98</f>
        <v>198860</v>
      </c>
      <c r="T41" s="25">
        <f>T43+T98</f>
        <v>45000</v>
      </c>
      <c r="U41" s="26">
        <f aca="true" t="shared" si="2" ref="U41:U49">SUM(M41:T41)</f>
        <v>11701819.89</v>
      </c>
    </row>
    <row r="42" spans="2:21" ht="12.75" customHeight="1">
      <c r="B42" s="22"/>
      <c r="C42" s="50"/>
      <c r="D42" s="111" t="s">
        <v>59</v>
      </c>
      <c r="E42" s="90"/>
      <c r="F42" s="90"/>
      <c r="G42" s="90"/>
      <c r="H42" s="90"/>
      <c r="I42" s="90"/>
      <c r="J42" s="90"/>
      <c r="K42" s="90"/>
      <c r="L42" s="50"/>
      <c r="M42" s="112"/>
      <c r="N42" s="113"/>
      <c r="O42" s="35"/>
      <c r="P42" s="35"/>
      <c r="Q42" s="35"/>
      <c r="R42" s="35"/>
      <c r="S42" s="35"/>
      <c r="T42" s="35"/>
      <c r="U42" s="51"/>
    </row>
    <row r="43" spans="2:21" s="1" customFormat="1" ht="12.75" customHeight="1">
      <c r="B43" s="22" t="s">
        <v>60</v>
      </c>
      <c r="C43" s="23"/>
      <c r="D43" s="82" t="s">
        <v>61</v>
      </c>
      <c r="E43" s="83"/>
      <c r="F43" s="83"/>
      <c r="G43" s="83"/>
      <c r="H43" s="83"/>
      <c r="I43" s="83"/>
      <c r="J43" s="83"/>
      <c r="K43" s="83"/>
      <c r="L43" s="83"/>
      <c r="M43" s="105">
        <f>M54+M86+SUM(M44)</f>
        <v>10518000</v>
      </c>
      <c r="N43" s="89"/>
      <c r="O43" s="25"/>
      <c r="P43" s="25">
        <f>O44+O54+P86</f>
        <v>866459.89</v>
      </c>
      <c r="Q43" s="25">
        <f>Q54+Q86+Q44</f>
        <v>15000</v>
      </c>
      <c r="R43" s="25">
        <f>R44+R54+R86</f>
        <v>16500</v>
      </c>
      <c r="S43" s="25">
        <f>S54+S86+S44</f>
        <v>154360</v>
      </c>
      <c r="T43" s="25">
        <f>T54+T86+T44</f>
        <v>31000</v>
      </c>
      <c r="U43" s="26">
        <f t="shared" si="2"/>
        <v>11601319.89</v>
      </c>
    </row>
    <row r="44" spans="2:21" s="1" customFormat="1" ht="12.75" customHeight="1">
      <c r="B44" s="22">
        <v>31</v>
      </c>
      <c r="C44" s="27"/>
      <c r="D44" s="82" t="s">
        <v>1</v>
      </c>
      <c r="E44" s="83"/>
      <c r="F44" s="83"/>
      <c r="G44" s="83"/>
      <c r="H44" s="83"/>
      <c r="I44" s="83"/>
      <c r="J44" s="83"/>
      <c r="K44" s="83"/>
      <c r="L44" s="83"/>
      <c r="M44" s="105">
        <f>M45+M48+M50</f>
        <v>10503000</v>
      </c>
      <c r="N44" s="89"/>
      <c r="O44" s="105">
        <f>P48</f>
        <v>1600</v>
      </c>
      <c r="P44" s="89"/>
      <c r="Q44" s="25">
        <f>Q45+Q50</f>
        <v>2500</v>
      </c>
      <c r="R44" s="25">
        <f>R45+R48+R50</f>
        <v>0</v>
      </c>
      <c r="S44" s="25">
        <f>S45+S50</f>
        <v>93000</v>
      </c>
      <c r="T44" s="25">
        <f>T45+T50</f>
        <v>0</v>
      </c>
      <c r="U44" s="26">
        <f t="shared" si="2"/>
        <v>10600100</v>
      </c>
    </row>
    <row r="45" spans="2:21" ht="12.75" customHeight="1">
      <c r="B45" s="22">
        <v>311</v>
      </c>
      <c r="C45" s="27"/>
      <c r="D45" s="82" t="s">
        <v>62</v>
      </c>
      <c r="E45" s="83"/>
      <c r="F45" s="83"/>
      <c r="G45" s="83"/>
      <c r="H45" s="83"/>
      <c r="I45" s="83"/>
      <c r="J45" s="83"/>
      <c r="K45" s="83"/>
      <c r="L45" s="83"/>
      <c r="M45" s="95">
        <f>SUM(M46:N47)</f>
        <v>9000000</v>
      </c>
      <c r="N45" s="96"/>
      <c r="O45" s="106">
        <v>0</v>
      </c>
      <c r="P45" s="107"/>
      <c r="Q45" s="28">
        <f>SUM(Q46:Q47)</f>
        <v>2000</v>
      </c>
      <c r="R45" s="52">
        <f>SUM(R46:R47)</f>
        <v>0</v>
      </c>
      <c r="S45" s="28">
        <f>SUM(S46:S47)</f>
        <v>75000</v>
      </c>
      <c r="T45" s="52">
        <f>SUM(T46:T47)</f>
        <v>0</v>
      </c>
      <c r="U45" s="53">
        <f t="shared" si="2"/>
        <v>9077000</v>
      </c>
    </row>
    <row r="46" spans="2:21" ht="12.75" customHeight="1">
      <c r="B46" s="30">
        <v>3111</v>
      </c>
      <c r="C46" s="31"/>
      <c r="D46" s="78" t="s">
        <v>63</v>
      </c>
      <c r="E46" s="90"/>
      <c r="F46" s="90"/>
      <c r="G46" s="90"/>
      <c r="H46" s="90"/>
      <c r="I46" s="90"/>
      <c r="J46" s="90"/>
      <c r="K46" s="90"/>
      <c r="L46" s="90"/>
      <c r="M46" s="91">
        <v>9000000</v>
      </c>
      <c r="N46" s="92"/>
      <c r="O46" s="54"/>
      <c r="P46" s="35">
        <v>0</v>
      </c>
      <c r="Q46" s="35">
        <v>0</v>
      </c>
      <c r="R46" s="35">
        <v>0</v>
      </c>
      <c r="S46" s="35">
        <v>75000</v>
      </c>
      <c r="T46" s="35">
        <v>0</v>
      </c>
      <c r="U46" s="55">
        <f t="shared" si="2"/>
        <v>9075000</v>
      </c>
    </row>
    <row r="47" spans="2:23" ht="12.75" customHeight="1">
      <c r="B47" s="30" t="s">
        <v>64</v>
      </c>
      <c r="C47" s="31"/>
      <c r="D47" s="78" t="s">
        <v>65</v>
      </c>
      <c r="E47" s="90"/>
      <c r="F47" s="90"/>
      <c r="G47" s="90"/>
      <c r="H47" s="90"/>
      <c r="I47" s="90"/>
      <c r="J47" s="90"/>
      <c r="K47" s="90"/>
      <c r="L47" s="90"/>
      <c r="M47" s="91">
        <v>0</v>
      </c>
      <c r="N47" s="92"/>
      <c r="O47" s="54"/>
      <c r="P47" s="35">
        <v>0</v>
      </c>
      <c r="Q47" s="35">
        <v>2000</v>
      </c>
      <c r="R47" s="35">
        <v>0</v>
      </c>
      <c r="S47" s="35">
        <v>0</v>
      </c>
      <c r="T47" s="35">
        <v>0</v>
      </c>
      <c r="U47" s="55">
        <f t="shared" si="2"/>
        <v>2000</v>
      </c>
      <c r="W47" s="56"/>
    </row>
    <row r="48" spans="2:23" ht="12.75" customHeight="1">
      <c r="B48" s="22">
        <v>312</v>
      </c>
      <c r="C48" s="27"/>
      <c r="D48" s="82" t="s">
        <v>2</v>
      </c>
      <c r="E48" s="83"/>
      <c r="F48" s="83"/>
      <c r="G48" s="83"/>
      <c r="H48" s="83"/>
      <c r="I48" s="83"/>
      <c r="J48" s="83"/>
      <c r="K48" s="83"/>
      <c r="L48" s="24"/>
      <c r="M48" s="95">
        <f>SUM(M49)</f>
        <v>403000</v>
      </c>
      <c r="N48" s="104"/>
      <c r="O48" s="52"/>
      <c r="P48" s="25">
        <f>SUM(P49)</f>
        <v>1600</v>
      </c>
      <c r="Q48" s="25">
        <f>SUM(Q49)</f>
        <v>0</v>
      </c>
      <c r="R48" s="25">
        <f>SUM(R49)</f>
        <v>0</v>
      </c>
      <c r="S48" s="25">
        <f>SUM(S49)</f>
        <v>0</v>
      </c>
      <c r="T48" s="25">
        <f>SUM(T49)</f>
        <v>0</v>
      </c>
      <c r="U48" s="57">
        <f t="shared" si="2"/>
        <v>404600</v>
      </c>
      <c r="W48" s="56"/>
    </row>
    <row r="49" spans="2:23" ht="12.75" customHeight="1">
      <c r="B49" s="30">
        <v>3121</v>
      </c>
      <c r="C49" s="31"/>
      <c r="D49" s="78" t="s">
        <v>2</v>
      </c>
      <c r="E49" s="90"/>
      <c r="F49" s="90"/>
      <c r="G49" s="90"/>
      <c r="H49" s="90"/>
      <c r="I49" s="90"/>
      <c r="J49" s="90"/>
      <c r="K49" s="90"/>
      <c r="L49" s="33"/>
      <c r="M49" s="91">
        <v>403000</v>
      </c>
      <c r="N49" s="91"/>
      <c r="O49" s="54"/>
      <c r="P49" s="35">
        <v>1600</v>
      </c>
      <c r="Q49" s="35">
        <v>0</v>
      </c>
      <c r="R49" s="35">
        <v>0</v>
      </c>
      <c r="S49" s="35">
        <v>0</v>
      </c>
      <c r="T49" s="35">
        <v>0</v>
      </c>
      <c r="U49" s="55">
        <f t="shared" si="2"/>
        <v>404600</v>
      </c>
      <c r="W49" s="56"/>
    </row>
    <row r="50" spans="2:21" ht="12.75" customHeight="1">
      <c r="B50" s="22">
        <v>313</v>
      </c>
      <c r="C50" s="27"/>
      <c r="D50" s="82" t="s">
        <v>3</v>
      </c>
      <c r="E50" s="83"/>
      <c r="F50" s="83"/>
      <c r="G50" s="83"/>
      <c r="H50" s="83"/>
      <c r="I50" s="83"/>
      <c r="J50" s="83"/>
      <c r="K50" s="83"/>
      <c r="L50" s="83"/>
      <c r="M50" s="95">
        <f>SUM(M51:N53)</f>
        <v>1100000</v>
      </c>
      <c r="N50" s="96"/>
      <c r="O50" s="52"/>
      <c r="P50" s="25">
        <f>SUM(P51:P53)</f>
        <v>0</v>
      </c>
      <c r="Q50" s="25">
        <f>SUM(Q51:Q53)</f>
        <v>500</v>
      </c>
      <c r="R50" s="25">
        <f>SUM(R51:R53)</f>
        <v>0</v>
      </c>
      <c r="S50" s="25">
        <f>SUM(S51:S53)</f>
        <v>18000</v>
      </c>
      <c r="T50" s="25">
        <f>SUM(T51:T53)</f>
        <v>0</v>
      </c>
      <c r="U50" s="57">
        <f aca="true" t="shared" si="3" ref="U50:U67">SUM(M50:T50)</f>
        <v>1118500</v>
      </c>
    </row>
    <row r="51" spans="2:21" ht="12.75" customHeight="1">
      <c r="B51" s="30" t="s">
        <v>66</v>
      </c>
      <c r="C51" s="31"/>
      <c r="D51" s="78" t="s">
        <v>67</v>
      </c>
      <c r="E51" s="90"/>
      <c r="F51" s="90"/>
      <c r="G51" s="90"/>
      <c r="H51" s="90"/>
      <c r="I51" s="90"/>
      <c r="J51" s="90"/>
      <c r="K51" s="90"/>
      <c r="L51" s="90"/>
      <c r="M51" s="91">
        <v>0</v>
      </c>
      <c r="N51" s="92"/>
      <c r="O51" s="54"/>
      <c r="P51" s="35">
        <v>0</v>
      </c>
      <c r="Q51" s="35">
        <v>0</v>
      </c>
      <c r="R51" s="35">
        <v>0</v>
      </c>
      <c r="S51" s="35">
        <v>18000</v>
      </c>
      <c r="T51" s="35">
        <v>0</v>
      </c>
      <c r="U51" s="55">
        <f t="shared" si="3"/>
        <v>18000</v>
      </c>
    </row>
    <row r="52" spans="2:21" ht="12.75" customHeight="1">
      <c r="B52" s="30" t="s">
        <v>68</v>
      </c>
      <c r="C52" s="31"/>
      <c r="D52" s="78" t="s">
        <v>69</v>
      </c>
      <c r="E52" s="90"/>
      <c r="F52" s="90"/>
      <c r="G52" s="90"/>
      <c r="H52" s="90"/>
      <c r="I52" s="90"/>
      <c r="J52" s="90"/>
      <c r="K52" s="90"/>
      <c r="L52" s="90"/>
      <c r="M52" s="91">
        <v>1100000</v>
      </c>
      <c r="N52" s="92"/>
      <c r="O52" s="54"/>
      <c r="P52" s="35">
        <v>0</v>
      </c>
      <c r="Q52" s="35">
        <v>500</v>
      </c>
      <c r="R52" s="35">
        <v>0</v>
      </c>
      <c r="S52" s="35">
        <v>0</v>
      </c>
      <c r="T52" s="35">
        <v>0</v>
      </c>
      <c r="U52" s="55">
        <f t="shared" si="3"/>
        <v>1100500</v>
      </c>
    </row>
    <row r="53" spans="2:23" ht="12.75" customHeight="1">
      <c r="B53" s="30" t="s">
        <v>70</v>
      </c>
      <c r="C53" s="31"/>
      <c r="D53" s="78" t="s">
        <v>71</v>
      </c>
      <c r="E53" s="90"/>
      <c r="F53" s="90"/>
      <c r="G53" s="90"/>
      <c r="H53" s="90"/>
      <c r="I53" s="90"/>
      <c r="J53" s="90"/>
      <c r="K53" s="90"/>
      <c r="L53" s="90"/>
      <c r="M53" s="91">
        <v>0</v>
      </c>
      <c r="N53" s="92"/>
      <c r="O53" s="54"/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55">
        <f t="shared" si="3"/>
        <v>0</v>
      </c>
      <c r="W53" s="56"/>
    </row>
    <row r="54" spans="2:21" ht="14.25" customHeight="1">
      <c r="B54" s="22" t="s">
        <v>72</v>
      </c>
      <c r="C54" s="23"/>
      <c r="D54" s="82" t="s">
        <v>4</v>
      </c>
      <c r="E54" s="83"/>
      <c r="F54" s="83"/>
      <c r="G54" s="83"/>
      <c r="H54" s="83"/>
      <c r="I54" s="83"/>
      <c r="J54" s="83"/>
      <c r="K54" s="83"/>
      <c r="L54" s="83"/>
      <c r="M54" s="84">
        <f>M55+M59+M66+M78</f>
        <v>15000</v>
      </c>
      <c r="N54" s="96"/>
      <c r="O54" s="84">
        <f>P55+P59+P66+P76+P78</f>
        <v>864442.6900000001</v>
      </c>
      <c r="P54" s="96"/>
      <c r="Q54" s="25">
        <f>Q55+Q59+Q66+Q76+Q78</f>
        <v>12500</v>
      </c>
      <c r="R54" s="25">
        <f>R55+R59+R66+R76+R78</f>
        <v>16500</v>
      </c>
      <c r="S54" s="25">
        <f>S55+S59+S66+S76+S78</f>
        <v>61360</v>
      </c>
      <c r="T54" s="25">
        <f>T55+T59+T66+T76+T78</f>
        <v>31000</v>
      </c>
      <c r="U54" s="26">
        <f t="shared" si="3"/>
        <v>1000802.6900000001</v>
      </c>
    </row>
    <row r="55" spans="2:21" ht="12.75" customHeight="1">
      <c r="B55" s="22" t="s">
        <v>73</v>
      </c>
      <c r="C55" s="23"/>
      <c r="D55" s="82" t="s">
        <v>5</v>
      </c>
      <c r="E55" s="83"/>
      <c r="F55" s="83"/>
      <c r="G55" s="83"/>
      <c r="H55" s="83"/>
      <c r="I55" s="83"/>
      <c r="J55" s="83"/>
      <c r="K55" s="83"/>
      <c r="L55" s="83"/>
      <c r="M55" s="95">
        <f>SUM(M56:N58)</f>
        <v>0</v>
      </c>
      <c r="N55" s="96"/>
      <c r="O55" s="29"/>
      <c r="P55" s="25">
        <f>SUM(P56:P58)</f>
        <v>182104.02</v>
      </c>
      <c r="Q55" s="25">
        <f>SUM(Q56:Q58)</f>
        <v>0</v>
      </c>
      <c r="R55" s="25">
        <f>SUM(R56:R58)</f>
        <v>2500</v>
      </c>
      <c r="S55" s="25">
        <f>SUM(S56:S58)</f>
        <v>3100</v>
      </c>
      <c r="T55" s="25">
        <f>SUM(T56:T58)</f>
        <v>0</v>
      </c>
      <c r="U55" s="57">
        <f t="shared" si="3"/>
        <v>187704.02</v>
      </c>
    </row>
    <row r="56" spans="2:23" ht="12.75" customHeight="1">
      <c r="B56" s="30" t="s">
        <v>74</v>
      </c>
      <c r="C56" s="31"/>
      <c r="D56" s="78" t="s">
        <v>75</v>
      </c>
      <c r="E56" s="90"/>
      <c r="F56" s="90"/>
      <c r="G56" s="90"/>
      <c r="H56" s="90"/>
      <c r="I56" s="90"/>
      <c r="J56" s="90"/>
      <c r="K56" s="90"/>
      <c r="L56" s="90"/>
      <c r="M56" s="91">
        <v>0</v>
      </c>
      <c r="N56" s="92"/>
      <c r="O56" s="34"/>
      <c r="P56" s="35">
        <v>8334.9</v>
      </c>
      <c r="Q56" s="35">
        <v>0</v>
      </c>
      <c r="R56" s="35">
        <v>2500</v>
      </c>
      <c r="S56" s="35">
        <v>0</v>
      </c>
      <c r="T56" s="35">
        <v>0</v>
      </c>
      <c r="U56" s="55">
        <f t="shared" si="3"/>
        <v>10834.9</v>
      </c>
      <c r="W56" s="56"/>
    </row>
    <row r="57" spans="2:21" ht="12.75" customHeight="1">
      <c r="B57" s="30" t="s">
        <v>76</v>
      </c>
      <c r="C57" s="31"/>
      <c r="D57" s="78" t="s">
        <v>77</v>
      </c>
      <c r="E57" s="90"/>
      <c r="F57" s="90"/>
      <c r="G57" s="90"/>
      <c r="H57" s="90"/>
      <c r="I57" s="90"/>
      <c r="J57" s="90"/>
      <c r="K57" s="90"/>
      <c r="L57" s="90"/>
      <c r="M57" s="91">
        <v>0</v>
      </c>
      <c r="N57" s="92"/>
      <c r="O57" s="34"/>
      <c r="P57" s="35">
        <v>173119.12</v>
      </c>
      <c r="Q57" s="35">
        <v>0</v>
      </c>
      <c r="R57" s="35">
        <v>0</v>
      </c>
      <c r="S57" s="35">
        <v>2100</v>
      </c>
      <c r="T57" s="35">
        <v>0</v>
      </c>
      <c r="U57" s="55">
        <f t="shared" si="3"/>
        <v>175219.12</v>
      </c>
    </row>
    <row r="58" spans="2:21" ht="13.5" customHeight="1">
      <c r="B58" s="30" t="s">
        <v>78</v>
      </c>
      <c r="C58" s="31"/>
      <c r="D58" s="78" t="s">
        <v>79</v>
      </c>
      <c r="E58" s="90"/>
      <c r="F58" s="90"/>
      <c r="G58" s="90"/>
      <c r="H58" s="90"/>
      <c r="I58" s="90"/>
      <c r="J58" s="90"/>
      <c r="K58" s="90"/>
      <c r="L58" s="90"/>
      <c r="M58" s="91">
        <v>0</v>
      </c>
      <c r="N58" s="92"/>
      <c r="O58" s="34"/>
      <c r="P58" s="35">
        <v>650</v>
      </c>
      <c r="Q58" s="35">
        <v>0</v>
      </c>
      <c r="R58" s="35">
        <v>0</v>
      </c>
      <c r="S58" s="35">
        <v>1000</v>
      </c>
      <c r="T58" s="35">
        <v>0</v>
      </c>
      <c r="U58" s="55">
        <f t="shared" si="3"/>
        <v>1650</v>
      </c>
    </row>
    <row r="59" spans="2:21" ht="12.75" customHeight="1">
      <c r="B59" s="22" t="s">
        <v>80</v>
      </c>
      <c r="C59" s="23"/>
      <c r="D59" s="82" t="s">
        <v>6</v>
      </c>
      <c r="E59" s="83"/>
      <c r="F59" s="83"/>
      <c r="G59" s="83"/>
      <c r="H59" s="83"/>
      <c r="I59" s="83"/>
      <c r="J59" s="83"/>
      <c r="K59" s="83"/>
      <c r="L59" s="83"/>
      <c r="M59" s="95">
        <f>SUM(M60:N64)</f>
        <v>0</v>
      </c>
      <c r="N59" s="96"/>
      <c r="O59" s="29"/>
      <c r="P59" s="25">
        <f>SUM(P60:P65)</f>
        <v>524926.8300000001</v>
      </c>
      <c r="Q59" s="25">
        <f>SUM(Q60:Q65)</f>
        <v>2000</v>
      </c>
      <c r="R59" s="25">
        <f>SUM(R60:R65)</f>
        <v>0</v>
      </c>
      <c r="S59" s="25">
        <f>SUM(S60:S65)</f>
        <v>19000</v>
      </c>
      <c r="T59" s="25">
        <f>SUM(T60:T65)</f>
        <v>5000</v>
      </c>
      <c r="U59" s="57">
        <f t="shared" si="3"/>
        <v>550926.8300000001</v>
      </c>
    </row>
    <row r="60" spans="2:21" ht="12.75" customHeight="1">
      <c r="B60" s="30" t="s">
        <v>81</v>
      </c>
      <c r="C60" s="31"/>
      <c r="D60" s="78" t="s">
        <v>82</v>
      </c>
      <c r="E60" s="90"/>
      <c r="F60" s="90"/>
      <c r="G60" s="90"/>
      <c r="H60" s="90"/>
      <c r="I60" s="90"/>
      <c r="J60" s="90"/>
      <c r="K60" s="90"/>
      <c r="L60" s="90"/>
      <c r="M60" s="91">
        <v>0</v>
      </c>
      <c r="N60" s="92"/>
      <c r="O60" s="34"/>
      <c r="P60" s="35">
        <v>53339.96</v>
      </c>
      <c r="Q60" s="35">
        <v>2000</v>
      </c>
      <c r="R60" s="35">
        <v>0</v>
      </c>
      <c r="S60" s="35">
        <v>15000</v>
      </c>
      <c r="T60" s="35">
        <v>5000</v>
      </c>
      <c r="U60" s="55">
        <f t="shared" si="3"/>
        <v>75339.95999999999</v>
      </c>
    </row>
    <row r="61" spans="2:21" ht="12.75" customHeight="1">
      <c r="B61" s="30">
        <v>3222</v>
      </c>
      <c r="C61" s="31"/>
      <c r="D61" s="78" t="s">
        <v>83</v>
      </c>
      <c r="E61" s="90"/>
      <c r="F61" s="90"/>
      <c r="G61" s="90"/>
      <c r="H61" s="90"/>
      <c r="I61" s="90"/>
      <c r="J61" s="90"/>
      <c r="K61" s="90"/>
      <c r="L61" s="33"/>
      <c r="M61" s="91">
        <v>0</v>
      </c>
      <c r="N61" s="92"/>
      <c r="O61" s="34"/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55">
        <f t="shared" si="3"/>
        <v>0</v>
      </c>
    </row>
    <row r="62" spans="2:21" ht="12.75">
      <c r="B62" s="30" t="s">
        <v>84</v>
      </c>
      <c r="C62" s="31"/>
      <c r="D62" s="78" t="s">
        <v>85</v>
      </c>
      <c r="E62" s="90"/>
      <c r="F62" s="90"/>
      <c r="G62" s="90"/>
      <c r="H62" s="90"/>
      <c r="I62" s="90"/>
      <c r="J62" s="90"/>
      <c r="K62" s="90"/>
      <c r="L62" s="90"/>
      <c r="M62" s="91">
        <v>0</v>
      </c>
      <c r="N62" s="92"/>
      <c r="O62" s="34"/>
      <c r="P62" s="35">
        <v>464851.63</v>
      </c>
      <c r="Q62" s="35">
        <v>0</v>
      </c>
      <c r="R62" s="35">
        <v>0</v>
      </c>
      <c r="S62" s="35">
        <v>0</v>
      </c>
      <c r="T62" s="35">
        <v>0</v>
      </c>
      <c r="U62" s="55">
        <f t="shared" si="3"/>
        <v>464851.63</v>
      </c>
    </row>
    <row r="63" spans="2:23" ht="12.75" customHeight="1">
      <c r="B63" s="30" t="s">
        <v>86</v>
      </c>
      <c r="C63" s="31"/>
      <c r="D63" s="78" t="s">
        <v>87</v>
      </c>
      <c r="E63" s="90"/>
      <c r="F63" s="90"/>
      <c r="G63" s="90"/>
      <c r="H63" s="90"/>
      <c r="I63" s="90"/>
      <c r="J63" s="90"/>
      <c r="K63" s="90"/>
      <c r="L63" s="90"/>
      <c r="M63" s="91">
        <v>0</v>
      </c>
      <c r="N63" s="92"/>
      <c r="O63" s="34"/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55">
        <f t="shared" si="3"/>
        <v>0</v>
      </c>
      <c r="W63" s="56"/>
    </row>
    <row r="64" spans="2:21" ht="12.75" customHeight="1">
      <c r="B64" s="30" t="s">
        <v>88</v>
      </c>
      <c r="C64" s="31"/>
      <c r="D64" s="78" t="s">
        <v>89</v>
      </c>
      <c r="E64" s="90"/>
      <c r="F64" s="90"/>
      <c r="G64" s="90"/>
      <c r="H64" s="90"/>
      <c r="I64" s="90"/>
      <c r="J64" s="90"/>
      <c r="K64" s="90"/>
      <c r="L64" s="90"/>
      <c r="M64" s="91">
        <v>0</v>
      </c>
      <c r="N64" s="92"/>
      <c r="O64" s="34"/>
      <c r="P64" s="35">
        <v>5257.74</v>
      </c>
      <c r="Q64" s="35">
        <v>0</v>
      </c>
      <c r="R64" s="35">
        <v>0</v>
      </c>
      <c r="S64" s="35">
        <v>4000</v>
      </c>
      <c r="T64" s="35">
        <v>0</v>
      </c>
      <c r="U64" s="55">
        <f t="shared" si="3"/>
        <v>9257.74</v>
      </c>
    </row>
    <row r="65" spans="2:21" ht="12.75" customHeight="1">
      <c r="B65" s="30">
        <v>3227</v>
      </c>
      <c r="C65" s="31"/>
      <c r="D65" s="78" t="s">
        <v>90</v>
      </c>
      <c r="E65" s="90"/>
      <c r="F65" s="90"/>
      <c r="G65" s="90"/>
      <c r="H65" s="90"/>
      <c r="I65" s="90"/>
      <c r="J65" s="90"/>
      <c r="K65" s="90"/>
      <c r="L65" s="33"/>
      <c r="M65" s="91">
        <v>0</v>
      </c>
      <c r="N65" s="92"/>
      <c r="O65" s="34"/>
      <c r="P65" s="35">
        <v>1477.5</v>
      </c>
      <c r="Q65" s="35">
        <v>0</v>
      </c>
      <c r="R65" s="35">
        <v>0</v>
      </c>
      <c r="S65" s="35">
        <v>0</v>
      </c>
      <c r="T65" s="35">
        <v>0</v>
      </c>
      <c r="U65" s="55">
        <f t="shared" si="3"/>
        <v>1477.5</v>
      </c>
    </row>
    <row r="66" spans="2:21" ht="12.75" customHeight="1">
      <c r="B66" s="22" t="s">
        <v>91</v>
      </c>
      <c r="C66" s="23"/>
      <c r="D66" s="82" t="s">
        <v>7</v>
      </c>
      <c r="E66" s="83"/>
      <c r="F66" s="83"/>
      <c r="G66" s="83"/>
      <c r="H66" s="83"/>
      <c r="I66" s="83"/>
      <c r="J66" s="83"/>
      <c r="K66" s="83"/>
      <c r="L66" s="83"/>
      <c r="M66" s="95">
        <f>SUM(M67:N75)</f>
        <v>0</v>
      </c>
      <c r="N66" s="96"/>
      <c r="O66" s="29"/>
      <c r="P66" s="25">
        <f>SUM(P67:P75)</f>
        <v>125377.27</v>
      </c>
      <c r="Q66" s="25">
        <f>SUM(Q67:Q75)</f>
        <v>7800</v>
      </c>
      <c r="R66" s="25">
        <f>SUM(R67:R75)</f>
        <v>3000</v>
      </c>
      <c r="S66" s="25">
        <f>SUM(S67:S75)</f>
        <v>16000</v>
      </c>
      <c r="T66" s="25">
        <f>SUM(T67:T75)</f>
        <v>7000</v>
      </c>
      <c r="U66" s="57">
        <f t="shared" si="3"/>
        <v>159177.27000000002</v>
      </c>
    </row>
    <row r="67" spans="2:21" ht="12.75" customHeight="1">
      <c r="B67" s="30" t="s">
        <v>92</v>
      </c>
      <c r="C67" s="31"/>
      <c r="D67" s="78" t="s">
        <v>93</v>
      </c>
      <c r="E67" s="90"/>
      <c r="F67" s="90"/>
      <c r="G67" s="90"/>
      <c r="H67" s="90"/>
      <c r="I67" s="90"/>
      <c r="J67" s="90"/>
      <c r="K67" s="90"/>
      <c r="L67" s="90"/>
      <c r="M67" s="80">
        <v>0</v>
      </c>
      <c r="N67" s="80"/>
      <c r="O67" s="34"/>
      <c r="P67" s="35">
        <v>12713.51</v>
      </c>
      <c r="Q67" s="35">
        <v>0</v>
      </c>
      <c r="R67" s="35">
        <v>0</v>
      </c>
      <c r="S67" s="35">
        <v>0</v>
      </c>
      <c r="T67" s="35">
        <v>0</v>
      </c>
      <c r="U67" s="55">
        <f t="shared" si="3"/>
        <v>12713.51</v>
      </c>
    </row>
    <row r="68" spans="2:21" ht="12.75" customHeight="1">
      <c r="B68" s="30" t="s">
        <v>94</v>
      </c>
      <c r="C68" s="31"/>
      <c r="D68" s="78" t="s">
        <v>95</v>
      </c>
      <c r="E68" s="90"/>
      <c r="F68" s="90"/>
      <c r="G68" s="90"/>
      <c r="H68" s="90"/>
      <c r="I68" s="90"/>
      <c r="J68" s="90"/>
      <c r="K68" s="90"/>
      <c r="L68" s="90"/>
      <c r="M68" s="80">
        <v>0</v>
      </c>
      <c r="N68" s="80"/>
      <c r="O68" s="34"/>
      <c r="P68" s="35">
        <v>0</v>
      </c>
      <c r="Q68" s="35">
        <v>6300</v>
      </c>
      <c r="R68" s="35">
        <v>0</v>
      </c>
      <c r="S68" s="35">
        <v>0</v>
      </c>
      <c r="T68" s="35">
        <v>0</v>
      </c>
      <c r="U68" s="55">
        <f aca="true" t="shared" si="4" ref="U68:U75">SUM(M68:T68)</f>
        <v>6300</v>
      </c>
    </row>
    <row r="69" spans="2:21" ht="12.75" customHeight="1">
      <c r="B69" s="30" t="s">
        <v>96</v>
      </c>
      <c r="C69" s="31"/>
      <c r="D69" s="78" t="s">
        <v>97</v>
      </c>
      <c r="E69" s="90"/>
      <c r="F69" s="90"/>
      <c r="G69" s="90"/>
      <c r="H69" s="90"/>
      <c r="I69" s="90"/>
      <c r="J69" s="90"/>
      <c r="K69" s="90"/>
      <c r="L69" s="90"/>
      <c r="M69" s="80">
        <v>0</v>
      </c>
      <c r="N69" s="80"/>
      <c r="O69" s="34"/>
      <c r="P69" s="35">
        <v>9943.75</v>
      </c>
      <c r="Q69" s="35">
        <v>0</v>
      </c>
      <c r="R69" s="35">
        <v>0</v>
      </c>
      <c r="S69" s="35">
        <v>1500</v>
      </c>
      <c r="T69" s="35">
        <v>0</v>
      </c>
      <c r="U69" s="55">
        <f t="shared" si="4"/>
        <v>11443.75</v>
      </c>
    </row>
    <row r="70" spans="2:23" ht="12.75" customHeight="1">
      <c r="B70" s="30" t="s">
        <v>98</v>
      </c>
      <c r="C70" s="31"/>
      <c r="D70" s="86" t="s">
        <v>99</v>
      </c>
      <c r="E70" s="98"/>
      <c r="F70" s="98"/>
      <c r="G70" s="98"/>
      <c r="H70" s="98"/>
      <c r="I70" s="98"/>
      <c r="J70" s="98"/>
      <c r="K70" s="98"/>
      <c r="L70" s="90"/>
      <c r="M70" s="87">
        <v>0</v>
      </c>
      <c r="N70" s="87"/>
      <c r="O70" s="34"/>
      <c r="P70" s="35">
        <v>72111.25</v>
      </c>
      <c r="Q70" s="35">
        <v>0</v>
      </c>
      <c r="R70" s="35">
        <v>0</v>
      </c>
      <c r="S70" s="35">
        <v>0</v>
      </c>
      <c r="T70" s="35">
        <v>0</v>
      </c>
      <c r="U70" s="55">
        <f t="shared" si="4"/>
        <v>72111.25</v>
      </c>
      <c r="W70" s="56"/>
    </row>
    <row r="71" spans="2:23" ht="12.75" customHeight="1">
      <c r="B71" s="30">
        <v>3235</v>
      </c>
      <c r="C71" s="59"/>
      <c r="D71" s="60" t="s">
        <v>100</v>
      </c>
      <c r="E71" s="61"/>
      <c r="F71" s="61"/>
      <c r="G71" s="61"/>
      <c r="H71" s="61"/>
      <c r="I71" s="61"/>
      <c r="J71" s="61"/>
      <c r="K71" s="62"/>
      <c r="L71" s="61"/>
      <c r="M71" s="99">
        <v>0</v>
      </c>
      <c r="N71" s="100"/>
      <c r="O71" s="63"/>
      <c r="P71" s="35">
        <v>0</v>
      </c>
      <c r="Q71" s="35">
        <v>0</v>
      </c>
      <c r="R71" s="35">
        <v>0</v>
      </c>
      <c r="S71" s="35">
        <v>3500</v>
      </c>
      <c r="T71" s="35">
        <v>0</v>
      </c>
      <c r="U71" s="55">
        <f t="shared" si="4"/>
        <v>3500</v>
      </c>
      <c r="W71" s="56"/>
    </row>
    <row r="72" spans="2:21" ht="12.75" customHeight="1">
      <c r="B72" s="30" t="s">
        <v>101</v>
      </c>
      <c r="C72" s="31"/>
      <c r="D72" s="101" t="s">
        <v>102</v>
      </c>
      <c r="E72" s="102"/>
      <c r="F72" s="102"/>
      <c r="G72" s="102"/>
      <c r="H72" s="102"/>
      <c r="I72" s="102"/>
      <c r="J72" s="102"/>
      <c r="K72" s="102"/>
      <c r="L72" s="90"/>
      <c r="M72" s="103">
        <v>0</v>
      </c>
      <c r="N72" s="103"/>
      <c r="O72" s="34"/>
      <c r="P72" s="35">
        <v>14500</v>
      </c>
      <c r="Q72" s="35">
        <v>0</v>
      </c>
      <c r="R72" s="35">
        <v>0</v>
      </c>
      <c r="S72" s="35">
        <v>0</v>
      </c>
      <c r="T72" s="35">
        <v>0</v>
      </c>
      <c r="U72" s="55">
        <f t="shared" si="4"/>
        <v>14500</v>
      </c>
    </row>
    <row r="73" spans="2:21" ht="12.75" customHeight="1">
      <c r="B73" s="30" t="s">
        <v>103</v>
      </c>
      <c r="C73" s="31"/>
      <c r="D73" s="78" t="s">
        <v>104</v>
      </c>
      <c r="E73" s="90"/>
      <c r="F73" s="90"/>
      <c r="G73" s="90"/>
      <c r="H73" s="90"/>
      <c r="I73" s="90"/>
      <c r="J73" s="90"/>
      <c r="K73" s="90"/>
      <c r="L73" s="90"/>
      <c r="M73" s="80">
        <v>0</v>
      </c>
      <c r="N73" s="80"/>
      <c r="O73" s="34"/>
      <c r="P73" s="35">
        <v>0</v>
      </c>
      <c r="Q73" s="35">
        <v>0</v>
      </c>
      <c r="R73" s="35">
        <v>0</v>
      </c>
      <c r="S73" s="35">
        <v>6000</v>
      </c>
      <c r="T73" s="35">
        <v>0</v>
      </c>
      <c r="U73" s="55">
        <f t="shared" si="4"/>
        <v>6000</v>
      </c>
    </row>
    <row r="74" spans="2:21" ht="12.75" customHeight="1">
      <c r="B74" s="30" t="s">
        <v>105</v>
      </c>
      <c r="C74" s="31"/>
      <c r="D74" s="78" t="s">
        <v>106</v>
      </c>
      <c r="E74" s="90"/>
      <c r="F74" s="90"/>
      <c r="G74" s="90"/>
      <c r="H74" s="90"/>
      <c r="I74" s="90"/>
      <c r="J74" s="90"/>
      <c r="K74" s="90"/>
      <c r="L74" s="90"/>
      <c r="M74" s="80">
        <v>0</v>
      </c>
      <c r="N74" s="80"/>
      <c r="O74" s="34"/>
      <c r="P74" s="35">
        <v>14175</v>
      </c>
      <c r="Q74" s="35">
        <v>0</v>
      </c>
      <c r="R74" s="35">
        <v>0</v>
      </c>
      <c r="S74" s="35">
        <v>0</v>
      </c>
      <c r="T74" s="35">
        <v>0</v>
      </c>
      <c r="U74" s="55">
        <f t="shared" si="4"/>
        <v>14175</v>
      </c>
    </row>
    <row r="75" spans="2:21" ht="12.75" customHeight="1">
      <c r="B75" s="30" t="s">
        <v>107</v>
      </c>
      <c r="C75" s="31"/>
      <c r="D75" s="78" t="s">
        <v>108</v>
      </c>
      <c r="E75" s="90"/>
      <c r="F75" s="90"/>
      <c r="G75" s="90"/>
      <c r="H75" s="90"/>
      <c r="I75" s="90"/>
      <c r="J75" s="90"/>
      <c r="K75" s="90"/>
      <c r="L75" s="90"/>
      <c r="M75" s="80">
        <v>0</v>
      </c>
      <c r="N75" s="80"/>
      <c r="O75" s="34"/>
      <c r="P75" s="35">
        <v>1933.76</v>
      </c>
      <c r="Q75" s="35">
        <v>1500</v>
      </c>
      <c r="R75" s="35">
        <v>3000</v>
      </c>
      <c r="S75" s="35">
        <v>5000</v>
      </c>
      <c r="T75" s="35">
        <v>7000</v>
      </c>
      <c r="U75" s="55">
        <f t="shared" si="4"/>
        <v>18433.760000000002</v>
      </c>
    </row>
    <row r="76" spans="2:21" ht="12.75" customHeight="1">
      <c r="B76" s="22">
        <v>324</v>
      </c>
      <c r="C76" s="27"/>
      <c r="D76" s="82" t="s">
        <v>109</v>
      </c>
      <c r="E76" s="85"/>
      <c r="F76" s="85"/>
      <c r="G76" s="85"/>
      <c r="H76" s="85"/>
      <c r="I76" s="85"/>
      <c r="J76" s="85"/>
      <c r="K76" s="85"/>
      <c r="L76" s="24"/>
      <c r="M76" s="84">
        <f>SUM(M77)</f>
        <v>0</v>
      </c>
      <c r="N76" s="84"/>
      <c r="O76" s="29"/>
      <c r="P76" s="25">
        <f>SUM(P77)</f>
        <v>276</v>
      </c>
      <c r="Q76" s="25">
        <f>SUM(Q77)</f>
        <v>700</v>
      </c>
      <c r="R76" s="25">
        <f>SUM(R77)</f>
        <v>0</v>
      </c>
      <c r="S76" s="25">
        <f>SUM(S77)</f>
        <v>1930</v>
      </c>
      <c r="T76" s="25">
        <f>SUM(T77)</f>
        <v>0</v>
      </c>
      <c r="U76" s="57">
        <f aca="true" t="shared" si="5" ref="U76:U96">SUM(M76:T76)</f>
        <v>2906</v>
      </c>
    </row>
    <row r="77" spans="2:21" ht="12.75" customHeight="1">
      <c r="B77" s="30">
        <v>3241</v>
      </c>
      <c r="C77" s="31"/>
      <c r="D77" s="78" t="s">
        <v>109</v>
      </c>
      <c r="E77" s="90"/>
      <c r="F77" s="90"/>
      <c r="G77" s="90"/>
      <c r="H77" s="90"/>
      <c r="I77" s="90"/>
      <c r="J77" s="90"/>
      <c r="K77" s="90"/>
      <c r="L77" s="33"/>
      <c r="M77" s="80">
        <v>0</v>
      </c>
      <c r="N77" s="80"/>
      <c r="O77" s="34"/>
      <c r="P77" s="35">
        <v>276</v>
      </c>
      <c r="Q77" s="35">
        <v>700</v>
      </c>
      <c r="R77" s="35">
        <v>0</v>
      </c>
      <c r="S77" s="35">
        <v>1930</v>
      </c>
      <c r="T77" s="35">
        <v>0</v>
      </c>
      <c r="U77" s="55">
        <f>SUM(M77:T77)</f>
        <v>2906</v>
      </c>
    </row>
    <row r="78" spans="2:21" ht="12.75" customHeight="1">
      <c r="B78" s="22" t="s">
        <v>110</v>
      </c>
      <c r="C78" s="23"/>
      <c r="D78" s="82" t="s">
        <v>8</v>
      </c>
      <c r="E78" s="83"/>
      <c r="F78" s="83"/>
      <c r="G78" s="83"/>
      <c r="H78" s="83"/>
      <c r="I78" s="83"/>
      <c r="J78" s="83"/>
      <c r="K78" s="83"/>
      <c r="L78" s="83"/>
      <c r="M78" s="95">
        <f>SUM(M79:N85)</f>
        <v>15000</v>
      </c>
      <c r="N78" s="96"/>
      <c r="O78" s="29"/>
      <c r="P78" s="25">
        <f>SUM(P79:P85)</f>
        <v>31758.57</v>
      </c>
      <c r="Q78" s="25">
        <f>SUM(Q79:Q85)</f>
        <v>2000</v>
      </c>
      <c r="R78" s="25">
        <f>SUM(R79:R85)</f>
        <v>11000</v>
      </c>
      <c r="S78" s="25">
        <f>SUM(S79:S85)</f>
        <v>21330</v>
      </c>
      <c r="T78" s="25">
        <f>SUM(T79:T85)</f>
        <v>19000</v>
      </c>
      <c r="U78" s="57">
        <f t="shared" si="5"/>
        <v>100088.57</v>
      </c>
    </row>
    <row r="79" spans="2:21" ht="12.75" customHeight="1">
      <c r="B79" s="30">
        <v>3291</v>
      </c>
      <c r="C79" s="23"/>
      <c r="D79" s="78" t="s">
        <v>111</v>
      </c>
      <c r="E79" s="90"/>
      <c r="F79" s="90"/>
      <c r="G79" s="90"/>
      <c r="H79" s="90"/>
      <c r="I79" s="90"/>
      <c r="J79" s="90"/>
      <c r="K79" s="90"/>
      <c r="L79" s="24"/>
      <c r="M79" s="97">
        <v>0</v>
      </c>
      <c r="N79" s="97"/>
      <c r="O79" s="29"/>
      <c r="P79" s="35">
        <v>0</v>
      </c>
      <c r="Q79" s="35">
        <v>0</v>
      </c>
      <c r="R79" s="35">
        <v>6000</v>
      </c>
      <c r="S79" s="35">
        <v>0</v>
      </c>
      <c r="T79" s="35">
        <v>0</v>
      </c>
      <c r="U79" s="55">
        <f t="shared" si="5"/>
        <v>6000</v>
      </c>
    </row>
    <row r="80" spans="2:21" ht="12.75" customHeight="1">
      <c r="B80" s="30" t="s">
        <v>112</v>
      </c>
      <c r="C80" s="31"/>
      <c r="D80" s="78" t="s">
        <v>113</v>
      </c>
      <c r="E80" s="90"/>
      <c r="F80" s="90"/>
      <c r="G80" s="90"/>
      <c r="H80" s="90"/>
      <c r="I80" s="90"/>
      <c r="J80" s="90"/>
      <c r="K80" s="90"/>
      <c r="L80" s="90"/>
      <c r="M80" s="97">
        <v>0</v>
      </c>
      <c r="N80" s="97">
        <v>0</v>
      </c>
      <c r="O80" s="34"/>
      <c r="P80" s="35">
        <v>1759.12</v>
      </c>
      <c r="Q80" s="35">
        <v>0</v>
      </c>
      <c r="R80" s="35">
        <v>0</v>
      </c>
      <c r="S80" s="35">
        <v>0</v>
      </c>
      <c r="T80" s="35">
        <v>11500</v>
      </c>
      <c r="U80" s="55">
        <f t="shared" si="5"/>
        <v>13259.119999999999</v>
      </c>
    </row>
    <row r="81" spans="2:21" ht="12.75" customHeight="1">
      <c r="B81" s="30" t="s">
        <v>114</v>
      </c>
      <c r="C81" s="31"/>
      <c r="D81" s="78" t="s">
        <v>115</v>
      </c>
      <c r="E81" s="90"/>
      <c r="F81" s="90"/>
      <c r="G81" s="90"/>
      <c r="H81" s="90"/>
      <c r="I81" s="90"/>
      <c r="J81" s="90"/>
      <c r="K81" s="90"/>
      <c r="L81" s="90"/>
      <c r="M81" s="97">
        <v>0</v>
      </c>
      <c r="N81" s="97">
        <v>0</v>
      </c>
      <c r="O81" s="34"/>
      <c r="P81" s="35">
        <v>17188.32</v>
      </c>
      <c r="Q81" s="35">
        <v>1000</v>
      </c>
      <c r="R81" s="35">
        <v>2000</v>
      </c>
      <c r="S81" s="35">
        <v>5000</v>
      </c>
      <c r="T81" s="35">
        <v>4500</v>
      </c>
      <c r="U81" s="55">
        <f t="shared" si="5"/>
        <v>29688.32</v>
      </c>
    </row>
    <row r="82" spans="2:21" ht="12.75">
      <c r="B82" s="30" t="s">
        <v>116</v>
      </c>
      <c r="C82" s="31"/>
      <c r="D82" s="78" t="s">
        <v>117</v>
      </c>
      <c r="E82" s="90"/>
      <c r="F82" s="90"/>
      <c r="G82" s="90"/>
      <c r="H82" s="90"/>
      <c r="I82" s="90"/>
      <c r="J82" s="90"/>
      <c r="K82" s="90"/>
      <c r="L82" s="90"/>
      <c r="M82" s="97">
        <v>0</v>
      </c>
      <c r="N82" s="97">
        <v>0</v>
      </c>
      <c r="O82" s="34"/>
      <c r="P82" s="35">
        <v>250</v>
      </c>
      <c r="Q82" s="35">
        <v>0</v>
      </c>
      <c r="R82" s="35">
        <v>0</v>
      </c>
      <c r="S82" s="35">
        <v>0</v>
      </c>
      <c r="T82" s="35">
        <v>0</v>
      </c>
      <c r="U82" s="55">
        <f t="shared" si="5"/>
        <v>250</v>
      </c>
    </row>
    <row r="83" spans="2:23" ht="12.75" customHeight="1">
      <c r="B83" s="30" t="s">
        <v>118</v>
      </c>
      <c r="C83" s="31"/>
      <c r="D83" s="78" t="s">
        <v>119</v>
      </c>
      <c r="E83" s="90"/>
      <c r="F83" s="90"/>
      <c r="G83" s="90"/>
      <c r="H83" s="90"/>
      <c r="I83" s="90"/>
      <c r="J83" s="90"/>
      <c r="K83" s="90"/>
      <c r="L83" s="90"/>
      <c r="M83" s="97">
        <v>15000</v>
      </c>
      <c r="N83" s="97">
        <v>0</v>
      </c>
      <c r="O83" s="34"/>
      <c r="P83" s="35">
        <v>450</v>
      </c>
      <c r="Q83" s="35">
        <v>0</v>
      </c>
      <c r="R83" s="35">
        <v>0</v>
      </c>
      <c r="S83" s="35">
        <v>0</v>
      </c>
      <c r="T83" s="35">
        <v>0</v>
      </c>
      <c r="U83" s="55">
        <f t="shared" si="5"/>
        <v>15450</v>
      </c>
      <c r="W83" s="56"/>
    </row>
    <row r="84" spans="2:21" ht="12.75" customHeight="1">
      <c r="B84" s="30" t="s">
        <v>120</v>
      </c>
      <c r="C84" s="31"/>
      <c r="D84" s="78" t="s">
        <v>8</v>
      </c>
      <c r="E84" s="90"/>
      <c r="F84" s="90"/>
      <c r="G84" s="90"/>
      <c r="H84" s="90"/>
      <c r="I84" s="90"/>
      <c r="J84" s="90"/>
      <c r="K84" s="90"/>
      <c r="L84" s="90"/>
      <c r="M84" s="97">
        <v>0</v>
      </c>
      <c r="N84" s="97">
        <v>0</v>
      </c>
      <c r="O84" s="34"/>
      <c r="P84" s="35">
        <v>12111.13</v>
      </c>
      <c r="Q84" s="35">
        <v>1000</v>
      </c>
      <c r="R84" s="35">
        <v>3000</v>
      </c>
      <c r="S84" s="35">
        <v>16330</v>
      </c>
      <c r="T84" s="35">
        <v>3000</v>
      </c>
      <c r="U84" s="55">
        <f t="shared" si="5"/>
        <v>35441.13</v>
      </c>
    </row>
    <row r="85" spans="2:21" ht="12.75" customHeight="1">
      <c r="B85" s="30" t="s">
        <v>120</v>
      </c>
      <c r="C85" s="31"/>
      <c r="D85" s="78" t="s">
        <v>121</v>
      </c>
      <c r="E85" s="90"/>
      <c r="F85" s="90"/>
      <c r="G85" s="90"/>
      <c r="H85" s="90"/>
      <c r="I85" s="90"/>
      <c r="J85" s="90"/>
      <c r="K85" s="90"/>
      <c r="L85" s="90"/>
      <c r="M85" s="97">
        <v>0</v>
      </c>
      <c r="N85" s="97">
        <v>0</v>
      </c>
      <c r="O85" s="34"/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55">
        <f t="shared" si="5"/>
        <v>0</v>
      </c>
    </row>
    <row r="86" spans="2:21" ht="12.75" customHeight="1">
      <c r="B86" s="22" t="s">
        <v>122</v>
      </c>
      <c r="C86" s="23"/>
      <c r="D86" s="82" t="s">
        <v>123</v>
      </c>
      <c r="E86" s="83"/>
      <c r="F86" s="83"/>
      <c r="G86" s="83"/>
      <c r="H86" s="83"/>
      <c r="I86" s="83"/>
      <c r="J86" s="83"/>
      <c r="K86" s="83"/>
      <c r="L86" s="83"/>
      <c r="M86" s="95">
        <v>0</v>
      </c>
      <c r="N86" s="96"/>
      <c r="O86" s="29"/>
      <c r="P86" s="25">
        <f>SUM(P87)</f>
        <v>417.2</v>
      </c>
      <c r="Q86" s="25">
        <f>SUM(Q87)</f>
        <v>0</v>
      </c>
      <c r="R86" s="25">
        <f>SUM(R87)</f>
        <v>0</v>
      </c>
      <c r="S86" s="25">
        <f>SUM(S87)</f>
        <v>0</v>
      </c>
      <c r="T86" s="25">
        <f>SUM(T87)</f>
        <v>0</v>
      </c>
      <c r="U86" s="57">
        <f t="shared" si="5"/>
        <v>417.2</v>
      </c>
    </row>
    <row r="87" spans="2:21" ht="12.75" customHeight="1">
      <c r="B87" s="22" t="s">
        <v>124</v>
      </c>
      <c r="C87" s="23"/>
      <c r="D87" s="82" t="s">
        <v>9</v>
      </c>
      <c r="E87" s="83"/>
      <c r="F87" s="83"/>
      <c r="G87" s="83"/>
      <c r="H87" s="83"/>
      <c r="I87" s="83"/>
      <c r="J87" s="83"/>
      <c r="K87" s="83"/>
      <c r="L87" s="83"/>
      <c r="M87" s="95">
        <v>0</v>
      </c>
      <c r="N87" s="96"/>
      <c r="O87" s="29"/>
      <c r="P87" s="25">
        <f>SUM(P88:P89)</f>
        <v>417.2</v>
      </c>
      <c r="Q87" s="25">
        <f>SUM(Q88:Q89)</f>
        <v>0</v>
      </c>
      <c r="R87" s="25">
        <f>SUM(R88:R89)</f>
        <v>0</v>
      </c>
      <c r="S87" s="25">
        <f>SUM(S88:S89)</f>
        <v>0</v>
      </c>
      <c r="T87" s="25">
        <f>SUM(T88:T89)</f>
        <v>0</v>
      </c>
      <c r="U87" s="57">
        <f t="shared" si="5"/>
        <v>417.2</v>
      </c>
    </row>
    <row r="88" spans="2:21" ht="12.75" customHeight="1">
      <c r="B88" s="30" t="s">
        <v>125</v>
      </c>
      <c r="C88" s="31"/>
      <c r="D88" s="78" t="s">
        <v>126</v>
      </c>
      <c r="E88" s="90"/>
      <c r="F88" s="90"/>
      <c r="G88" s="90"/>
      <c r="H88" s="90"/>
      <c r="I88" s="90"/>
      <c r="J88" s="90"/>
      <c r="K88" s="90"/>
      <c r="L88" s="90"/>
      <c r="M88" s="91">
        <v>0</v>
      </c>
      <c r="N88" s="92"/>
      <c r="O88" s="34"/>
      <c r="P88" s="35">
        <v>20</v>
      </c>
      <c r="Q88" s="35">
        <v>0</v>
      </c>
      <c r="R88" s="35">
        <v>0</v>
      </c>
      <c r="S88" s="35">
        <v>0</v>
      </c>
      <c r="T88" s="35">
        <v>0</v>
      </c>
      <c r="U88" s="55">
        <f t="shared" si="5"/>
        <v>20</v>
      </c>
    </row>
    <row r="89" spans="2:21" ht="12.75" customHeight="1">
      <c r="B89" s="30" t="s">
        <v>127</v>
      </c>
      <c r="C89" s="31"/>
      <c r="D89" s="78" t="s">
        <v>128</v>
      </c>
      <c r="E89" s="90"/>
      <c r="F89" s="90"/>
      <c r="G89" s="90"/>
      <c r="H89" s="90"/>
      <c r="I89" s="90"/>
      <c r="J89" s="90"/>
      <c r="K89" s="90"/>
      <c r="L89" s="90"/>
      <c r="M89" s="91">
        <v>0</v>
      </c>
      <c r="N89" s="92"/>
      <c r="O89" s="34"/>
      <c r="P89" s="35">
        <v>397.2</v>
      </c>
      <c r="Q89" s="35">
        <v>0</v>
      </c>
      <c r="R89" s="35">
        <v>0</v>
      </c>
      <c r="S89" s="35">
        <v>0</v>
      </c>
      <c r="T89" s="35">
        <v>0</v>
      </c>
      <c r="U89" s="55">
        <f t="shared" si="5"/>
        <v>397.2</v>
      </c>
    </row>
    <row r="90" spans="2:21" ht="12.75" customHeight="1">
      <c r="B90" s="30">
        <v>3434</v>
      </c>
      <c r="C90" s="31"/>
      <c r="D90" s="78" t="s">
        <v>129</v>
      </c>
      <c r="E90" s="90"/>
      <c r="F90" s="90"/>
      <c r="G90" s="90"/>
      <c r="H90" s="90"/>
      <c r="I90" s="90"/>
      <c r="J90" s="90"/>
      <c r="K90" s="90"/>
      <c r="L90" s="90"/>
      <c r="M90" s="91">
        <v>0</v>
      </c>
      <c r="N90" s="92"/>
      <c r="O90" s="34"/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55">
        <f t="shared" si="5"/>
        <v>0</v>
      </c>
    </row>
    <row r="91" spans="2:21" ht="12.75" customHeight="1">
      <c r="B91" s="30">
        <v>36</v>
      </c>
      <c r="C91" s="31"/>
      <c r="D91" s="78" t="s">
        <v>130</v>
      </c>
      <c r="E91" s="90"/>
      <c r="F91" s="90"/>
      <c r="G91" s="90"/>
      <c r="H91" s="90"/>
      <c r="I91" s="90"/>
      <c r="J91" s="90"/>
      <c r="K91" s="90"/>
      <c r="L91" s="90"/>
      <c r="M91" s="91">
        <v>0</v>
      </c>
      <c r="N91" s="92"/>
      <c r="O91" s="34"/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55">
        <f t="shared" si="5"/>
        <v>0</v>
      </c>
    </row>
    <row r="92" spans="2:21" ht="12.75" customHeight="1">
      <c r="B92" s="30">
        <v>368</v>
      </c>
      <c r="C92" s="31"/>
      <c r="D92" s="78" t="s">
        <v>131</v>
      </c>
      <c r="E92" s="90"/>
      <c r="F92" s="90"/>
      <c r="G92" s="90"/>
      <c r="H92" s="90"/>
      <c r="I92" s="90"/>
      <c r="J92" s="90"/>
      <c r="K92" s="90"/>
      <c r="L92" s="90"/>
      <c r="M92" s="91">
        <v>0</v>
      </c>
      <c r="N92" s="92"/>
      <c r="O92" s="34"/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55">
        <f t="shared" si="5"/>
        <v>0</v>
      </c>
    </row>
    <row r="93" spans="2:21" ht="12.75" customHeight="1">
      <c r="B93" s="30">
        <v>3681</v>
      </c>
      <c r="C93" s="31"/>
      <c r="D93" s="78" t="s">
        <v>132</v>
      </c>
      <c r="E93" s="90"/>
      <c r="F93" s="90"/>
      <c r="G93" s="90"/>
      <c r="H93" s="90"/>
      <c r="I93" s="90"/>
      <c r="J93" s="90"/>
      <c r="K93" s="90"/>
      <c r="L93" s="90"/>
      <c r="M93" s="91">
        <v>0</v>
      </c>
      <c r="N93" s="92"/>
      <c r="O93" s="34"/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55">
        <f t="shared" si="5"/>
        <v>0</v>
      </c>
    </row>
    <row r="94" spans="2:21" ht="12.75" customHeight="1">
      <c r="B94" s="30">
        <v>3682</v>
      </c>
      <c r="C94" s="31"/>
      <c r="D94" s="78" t="s">
        <v>133</v>
      </c>
      <c r="E94" s="90"/>
      <c r="F94" s="90"/>
      <c r="G94" s="90"/>
      <c r="H94" s="90"/>
      <c r="I94" s="90"/>
      <c r="J94" s="90"/>
      <c r="K94" s="90"/>
      <c r="L94" s="90"/>
      <c r="M94" s="91">
        <v>0</v>
      </c>
      <c r="N94" s="92"/>
      <c r="O94" s="34"/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55">
        <f t="shared" si="5"/>
        <v>0</v>
      </c>
    </row>
    <row r="95" spans="2:21" ht="12.75" customHeight="1">
      <c r="B95" s="30">
        <v>369</v>
      </c>
      <c r="C95" s="31"/>
      <c r="D95" s="78" t="s">
        <v>134</v>
      </c>
      <c r="E95" s="90"/>
      <c r="F95" s="90"/>
      <c r="G95" s="90"/>
      <c r="H95" s="90"/>
      <c r="I95" s="90"/>
      <c r="J95" s="90"/>
      <c r="K95" s="90"/>
      <c r="L95" s="90"/>
      <c r="M95" s="91">
        <v>0</v>
      </c>
      <c r="N95" s="92"/>
      <c r="O95" s="34"/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55">
        <f t="shared" si="5"/>
        <v>0</v>
      </c>
    </row>
    <row r="96" spans="2:21" ht="20.25" customHeight="1">
      <c r="B96" s="30">
        <v>3693</v>
      </c>
      <c r="C96" s="31"/>
      <c r="D96" s="93" t="s">
        <v>135</v>
      </c>
      <c r="E96" s="94"/>
      <c r="F96" s="94"/>
      <c r="G96" s="94"/>
      <c r="H96" s="94"/>
      <c r="I96" s="94"/>
      <c r="J96" s="94"/>
      <c r="K96" s="94"/>
      <c r="L96" s="94"/>
      <c r="M96" s="91">
        <v>0</v>
      </c>
      <c r="N96" s="92"/>
      <c r="O96" s="34"/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55">
        <f t="shared" si="5"/>
        <v>0</v>
      </c>
    </row>
    <row r="97" spans="2:21" ht="19.5" customHeight="1">
      <c r="B97" s="30">
        <v>3694</v>
      </c>
      <c r="C97" s="31"/>
      <c r="D97" s="93" t="s">
        <v>136</v>
      </c>
      <c r="E97" s="94"/>
      <c r="F97" s="94"/>
      <c r="G97" s="94"/>
      <c r="H97" s="94"/>
      <c r="I97" s="94"/>
      <c r="J97" s="94"/>
      <c r="K97" s="94"/>
      <c r="L97" s="94"/>
      <c r="M97" s="91">
        <v>0</v>
      </c>
      <c r="N97" s="92"/>
      <c r="O97" s="34"/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6">
        <f>SUM(M97:T97)</f>
        <v>0</v>
      </c>
    </row>
    <row r="98" spans="2:22" ht="12.75" customHeight="1">
      <c r="B98" s="22">
        <v>4</v>
      </c>
      <c r="C98" s="27"/>
      <c r="D98" s="82" t="s">
        <v>11</v>
      </c>
      <c r="E98" s="83"/>
      <c r="F98" s="83"/>
      <c r="G98" s="83"/>
      <c r="H98" s="83"/>
      <c r="I98" s="83"/>
      <c r="J98" s="83"/>
      <c r="K98" s="83"/>
      <c r="L98" s="83"/>
      <c r="M98" s="84">
        <f>M99+M102</f>
        <v>0</v>
      </c>
      <c r="N98" s="89"/>
      <c r="O98" s="84">
        <f>O99+O102</f>
        <v>0</v>
      </c>
      <c r="P98" s="89"/>
      <c r="Q98" s="25">
        <f>Q99+Q102+Q113</f>
        <v>40000</v>
      </c>
      <c r="R98" s="25">
        <f>R99+R102</f>
        <v>2000</v>
      </c>
      <c r="S98" s="25">
        <f>S99+S102</f>
        <v>44500</v>
      </c>
      <c r="T98" s="25">
        <f>T99+T102</f>
        <v>14000</v>
      </c>
      <c r="U98" s="26">
        <f>SUM(M98:T98)</f>
        <v>100500</v>
      </c>
      <c r="V98" s="4"/>
    </row>
    <row r="99" spans="2:22" ht="12.75" customHeight="1">
      <c r="B99" s="22">
        <v>41</v>
      </c>
      <c r="C99" s="27"/>
      <c r="D99" s="82" t="s">
        <v>12</v>
      </c>
      <c r="E99" s="83"/>
      <c r="F99" s="83"/>
      <c r="G99" s="83"/>
      <c r="H99" s="83"/>
      <c r="I99" s="83"/>
      <c r="J99" s="83"/>
      <c r="K99" s="83"/>
      <c r="L99" s="24"/>
      <c r="M99" s="84">
        <f>SUM(M100)</f>
        <v>0</v>
      </c>
      <c r="N99" s="89"/>
      <c r="O99" s="25"/>
      <c r="P99" s="25">
        <f aca="true" t="shared" si="6" ref="P99:T100">SUM(P100)</f>
        <v>0</v>
      </c>
      <c r="Q99" s="25">
        <f t="shared" si="6"/>
        <v>0</v>
      </c>
      <c r="R99" s="25">
        <f t="shared" si="6"/>
        <v>0</v>
      </c>
      <c r="S99" s="25">
        <f t="shared" si="6"/>
        <v>0</v>
      </c>
      <c r="T99" s="25">
        <f t="shared" si="6"/>
        <v>0</v>
      </c>
      <c r="U99" s="26">
        <f>SUM(M99:T99)</f>
        <v>0</v>
      </c>
      <c r="V99" s="4"/>
    </row>
    <row r="100" spans="2:22" ht="12.75" customHeight="1">
      <c r="B100" s="22">
        <v>412</v>
      </c>
      <c r="C100" s="27"/>
      <c r="D100" s="82" t="s">
        <v>13</v>
      </c>
      <c r="E100" s="83"/>
      <c r="F100" s="83"/>
      <c r="G100" s="83"/>
      <c r="H100" s="83"/>
      <c r="I100" s="83"/>
      <c r="J100" s="83"/>
      <c r="K100" s="83"/>
      <c r="L100" s="24"/>
      <c r="M100" s="84">
        <f>SUM(M101)</f>
        <v>0</v>
      </c>
      <c r="N100" s="89"/>
      <c r="O100" s="25"/>
      <c r="P100" s="25">
        <f t="shared" si="6"/>
        <v>0</v>
      </c>
      <c r="Q100" s="25">
        <f t="shared" si="6"/>
        <v>0</v>
      </c>
      <c r="R100" s="25">
        <f t="shared" si="6"/>
        <v>0</v>
      </c>
      <c r="S100" s="25">
        <f t="shared" si="6"/>
        <v>0</v>
      </c>
      <c r="T100" s="25">
        <f t="shared" si="6"/>
        <v>0</v>
      </c>
      <c r="U100" s="26">
        <f>SUM(M100:T100)</f>
        <v>0</v>
      </c>
      <c r="V100" s="4"/>
    </row>
    <row r="101" spans="2:22" ht="12.75">
      <c r="B101" s="22">
        <v>4123</v>
      </c>
      <c r="C101" s="27"/>
      <c r="D101" s="78" t="s">
        <v>137</v>
      </c>
      <c r="E101" s="79"/>
      <c r="F101" s="79"/>
      <c r="G101" s="79"/>
      <c r="H101" s="79"/>
      <c r="I101" s="79"/>
      <c r="J101" s="79"/>
      <c r="K101" s="79"/>
      <c r="L101" s="24"/>
      <c r="M101" s="80">
        <v>0</v>
      </c>
      <c r="N101" s="81"/>
      <c r="O101" s="25"/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6">
        <f>SUM(M101:T101)</f>
        <v>0</v>
      </c>
      <c r="V101" s="4"/>
    </row>
    <row r="102" spans="2:22" ht="12.75" customHeight="1">
      <c r="B102" s="22">
        <v>42</v>
      </c>
      <c r="C102" s="27"/>
      <c r="D102" s="82" t="s">
        <v>138</v>
      </c>
      <c r="E102" s="83"/>
      <c r="F102" s="83"/>
      <c r="G102" s="83"/>
      <c r="H102" s="83"/>
      <c r="I102" s="83"/>
      <c r="J102" s="83"/>
      <c r="K102" s="83"/>
      <c r="L102" s="83"/>
      <c r="M102" s="84">
        <f>M103+M111</f>
        <v>0</v>
      </c>
      <c r="N102" s="89"/>
      <c r="O102" s="25"/>
      <c r="P102" s="25">
        <f>P103+P111</f>
        <v>0</v>
      </c>
      <c r="Q102" s="25">
        <f>Q103+Q111</f>
        <v>20000</v>
      </c>
      <c r="R102" s="25">
        <f>R103+R111</f>
        <v>2000</v>
      </c>
      <c r="S102" s="25">
        <f>S103+S111</f>
        <v>44500</v>
      </c>
      <c r="T102" s="25">
        <f>T103+T111</f>
        <v>14000</v>
      </c>
      <c r="U102" s="26">
        <f aca="true" t="shared" si="7" ref="U102:U115">SUM(M102:T102)</f>
        <v>80500</v>
      </c>
      <c r="V102" s="4"/>
    </row>
    <row r="103" spans="2:21" ht="12.75" customHeight="1">
      <c r="B103" s="22">
        <v>422</v>
      </c>
      <c r="C103" s="27"/>
      <c r="D103" s="82" t="s">
        <v>10</v>
      </c>
      <c r="E103" s="83"/>
      <c r="F103" s="83"/>
      <c r="G103" s="83"/>
      <c r="H103" s="83"/>
      <c r="I103" s="83"/>
      <c r="J103" s="83"/>
      <c r="K103" s="83"/>
      <c r="L103" s="83"/>
      <c r="M103" s="84">
        <f>SUM(M104:N110)</f>
        <v>0</v>
      </c>
      <c r="N103" s="89"/>
      <c r="O103" s="25"/>
      <c r="P103" s="25">
        <f>SUM(P104:P110)</f>
        <v>0</v>
      </c>
      <c r="Q103" s="25">
        <f>SUM(Q104:Q110)</f>
        <v>20000</v>
      </c>
      <c r="R103" s="25">
        <f>SUM(R104:R110)</f>
        <v>0</v>
      </c>
      <c r="S103" s="25">
        <f>SUM(S104:S110)</f>
        <v>24500</v>
      </c>
      <c r="T103" s="25">
        <f>SUM(T104:T110)</f>
        <v>8000</v>
      </c>
      <c r="U103" s="26">
        <f t="shared" si="7"/>
        <v>52500</v>
      </c>
    </row>
    <row r="104" spans="2:21" ht="12.75" customHeight="1">
      <c r="B104" s="30" t="s">
        <v>139</v>
      </c>
      <c r="C104" s="32"/>
      <c r="D104" s="78" t="s">
        <v>140</v>
      </c>
      <c r="E104" s="79"/>
      <c r="F104" s="79"/>
      <c r="G104" s="79"/>
      <c r="H104" s="79"/>
      <c r="I104" s="79"/>
      <c r="J104" s="79"/>
      <c r="K104" s="79"/>
      <c r="L104" s="79"/>
      <c r="M104" s="80">
        <v>0</v>
      </c>
      <c r="N104" s="81"/>
      <c r="O104" s="35"/>
      <c r="P104" s="35">
        <v>0</v>
      </c>
      <c r="Q104" s="35">
        <v>20000</v>
      </c>
      <c r="R104" s="35">
        <v>0</v>
      </c>
      <c r="S104" s="35">
        <v>5000</v>
      </c>
      <c r="T104" s="35">
        <v>8000</v>
      </c>
      <c r="U104" s="36">
        <f t="shared" si="7"/>
        <v>33000</v>
      </c>
    </row>
    <row r="105" spans="2:21" ht="12.75" customHeight="1">
      <c r="B105" s="30">
        <v>4222</v>
      </c>
      <c r="C105" s="32"/>
      <c r="D105" s="78" t="s">
        <v>141</v>
      </c>
      <c r="E105" s="79"/>
      <c r="F105" s="79"/>
      <c r="G105" s="79"/>
      <c r="H105" s="79"/>
      <c r="I105" s="79"/>
      <c r="J105" s="79"/>
      <c r="K105" s="79"/>
      <c r="L105" s="64"/>
      <c r="M105" s="80">
        <v>0</v>
      </c>
      <c r="N105" s="81"/>
      <c r="O105" s="35"/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6">
        <f t="shared" si="7"/>
        <v>0</v>
      </c>
    </row>
    <row r="106" spans="2:21" ht="12.75" customHeight="1">
      <c r="B106" s="30">
        <v>4223</v>
      </c>
      <c r="C106" s="32"/>
      <c r="D106" s="78" t="s">
        <v>142</v>
      </c>
      <c r="E106" s="79"/>
      <c r="F106" s="79"/>
      <c r="G106" s="79"/>
      <c r="H106" s="79"/>
      <c r="I106" s="79"/>
      <c r="J106" s="79"/>
      <c r="K106" s="79"/>
      <c r="L106" s="64"/>
      <c r="M106" s="80">
        <v>0</v>
      </c>
      <c r="N106" s="81"/>
      <c r="O106" s="35"/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6">
        <f t="shared" si="7"/>
        <v>0</v>
      </c>
    </row>
    <row r="107" spans="2:21" ht="12.75" customHeight="1">
      <c r="B107" s="30">
        <v>4224</v>
      </c>
      <c r="C107" s="32"/>
      <c r="D107" s="78" t="s">
        <v>143</v>
      </c>
      <c r="E107" s="79"/>
      <c r="F107" s="79"/>
      <c r="G107" s="79"/>
      <c r="H107" s="79"/>
      <c r="I107" s="79"/>
      <c r="J107" s="79"/>
      <c r="K107" s="79"/>
      <c r="L107" s="64"/>
      <c r="M107" s="80">
        <v>0</v>
      </c>
      <c r="N107" s="81"/>
      <c r="O107" s="35"/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6">
        <f t="shared" si="7"/>
        <v>0</v>
      </c>
    </row>
    <row r="108" spans="2:21" ht="12.75" customHeight="1">
      <c r="B108" s="30">
        <v>4225</v>
      </c>
      <c r="C108" s="32"/>
      <c r="D108" s="78" t="s">
        <v>144</v>
      </c>
      <c r="E108" s="79"/>
      <c r="F108" s="79"/>
      <c r="G108" s="79"/>
      <c r="H108" s="79"/>
      <c r="I108" s="79"/>
      <c r="J108" s="79"/>
      <c r="K108" s="79"/>
      <c r="L108" s="64"/>
      <c r="M108" s="80">
        <v>0</v>
      </c>
      <c r="N108" s="81"/>
      <c r="O108" s="35"/>
      <c r="P108" s="35">
        <v>0</v>
      </c>
      <c r="Q108" s="35">
        <v>0</v>
      </c>
      <c r="R108" s="35">
        <v>0</v>
      </c>
      <c r="S108" s="35">
        <v>19500</v>
      </c>
      <c r="T108" s="35">
        <v>0</v>
      </c>
      <c r="U108" s="36">
        <f t="shared" si="7"/>
        <v>19500</v>
      </c>
    </row>
    <row r="109" spans="2:21" ht="12.75" customHeight="1">
      <c r="B109" s="30">
        <v>4226</v>
      </c>
      <c r="C109" s="32"/>
      <c r="D109" s="78" t="s">
        <v>145</v>
      </c>
      <c r="E109" s="79"/>
      <c r="F109" s="79"/>
      <c r="G109" s="79"/>
      <c r="H109" s="79"/>
      <c r="I109" s="79"/>
      <c r="J109" s="79"/>
      <c r="K109" s="79"/>
      <c r="L109" s="64"/>
      <c r="M109" s="80">
        <v>0</v>
      </c>
      <c r="N109" s="81"/>
      <c r="O109" s="35"/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6">
        <f t="shared" si="7"/>
        <v>0</v>
      </c>
    </row>
    <row r="110" spans="2:21" ht="12.75">
      <c r="B110" s="30" t="s">
        <v>146</v>
      </c>
      <c r="C110" s="32"/>
      <c r="D110" s="78" t="s">
        <v>147</v>
      </c>
      <c r="E110" s="79"/>
      <c r="F110" s="79"/>
      <c r="G110" s="79"/>
      <c r="H110" s="79"/>
      <c r="I110" s="79"/>
      <c r="J110" s="79"/>
      <c r="K110" s="79"/>
      <c r="L110" s="79"/>
      <c r="M110" s="80">
        <v>0</v>
      </c>
      <c r="N110" s="81"/>
      <c r="O110" s="35"/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6">
        <f t="shared" si="7"/>
        <v>0</v>
      </c>
    </row>
    <row r="111" spans="2:21" ht="12.75">
      <c r="B111" s="22">
        <v>424</v>
      </c>
      <c r="C111" s="27"/>
      <c r="D111" s="82" t="s">
        <v>148</v>
      </c>
      <c r="E111" s="83"/>
      <c r="F111" s="83"/>
      <c r="G111" s="83"/>
      <c r="H111" s="83"/>
      <c r="I111" s="83"/>
      <c r="J111" s="83"/>
      <c r="K111" s="83"/>
      <c r="L111" s="65"/>
      <c r="M111" s="84">
        <f>SUM(M112)</f>
        <v>0</v>
      </c>
      <c r="N111" s="85"/>
      <c r="O111" s="25"/>
      <c r="P111" s="25">
        <f>SUM(P112)</f>
        <v>0</v>
      </c>
      <c r="Q111" s="25">
        <f>SUM(Q112)</f>
        <v>0</v>
      </c>
      <c r="R111" s="25">
        <f>SUM(R112)</f>
        <v>2000</v>
      </c>
      <c r="S111" s="25">
        <f>SUM(S112)</f>
        <v>20000</v>
      </c>
      <c r="T111" s="25">
        <f>SUM(T112)</f>
        <v>6000</v>
      </c>
      <c r="U111" s="26">
        <f t="shared" si="7"/>
        <v>28000</v>
      </c>
    </row>
    <row r="112" spans="2:21" ht="12.75">
      <c r="B112" s="66" t="s">
        <v>149</v>
      </c>
      <c r="C112" s="58"/>
      <c r="D112" s="86" t="s">
        <v>150</v>
      </c>
      <c r="E112" s="75"/>
      <c r="F112" s="75"/>
      <c r="G112" s="75"/>
      <c r="H112" s="75"/>
      <c r="I112" s="75"/>
      <c r="J112" s="75"/>
      <c r="K112" s="75"/>
      <c r="L112" s="75"/>
      <c r="M112" s="87">
        <v>0</v>
      </c>
      <c r="N112" s="88"/>
      <c r="O112" s="67"/>
      <c r="P112" s="67">
        <v>0</v>
      </c>
      <c r="Q112" s="67">
        <v>0</v>
      </c>
      <c r="R112" s="67">
        <v>2000</v>
      </c>
      <c r="S112" s="67">
        <v>20000</v>
      </c>
      <c r="T112" s="67">
        <v>6000</v>
      </c>
      <c r="U112" s="68">
        <f t="shared" si="7"/>
        <v>28000</v>
      </c>
    </row>
    <row r="113" spans="2:21" ht="12.75">
      <c r="B113" s="69">
        <v>45</v>
      </c>
      <c r="C113" s="58"/>
      <c r="D113" s="74" t="s">
        <v>151</v>
      </c>
      <c r="E113" s="75"/>
      <c r="F113" s="75"/>
      <c r="G113" s="75"/>
      <c r="H113" s="75"/>
      <c r="I113" s="75"/>
      <c r="J113" s="75"/>
      <c r="K113" s="75"/>
      <c r="L113" s="75"/>
      <c r="M113" s="76">
        <v>0</v>
      </c>
      <c r="N113" s="77"/>
      <c r="O113" s="70"/>
      <c r="P113" s="70">
        <v>0</v>
      </c>
      <c r="Q113" s="70">
        <f>Q114</f>
        <v>20000</v>
      </c>
      <c r="R113" s="70">
        <v>0</v>
      </c>
      <c r="S113" s="70">
        <v>0</v>
      </c>
      <c r="T113" s="70">
        <v>0</v>
      </c>
      <c r="U113" s="71">
        <f t="shared" si="7"/>
        <v>20000</v>
      </c>
    </row>
    <row r="114" spans="2:21" ht="12.75">
      <c r="B114" s="69">
        <v>452</v>
      </c>
      <c r="C114" s="58"/>
      <c r="D114" s="74" t="s">
        <v>152</v>
      </c>
      <c r="E114" s="75"/>
      <c r="F114" s="75"/>
      <c r="G114" s="75"/>
      <c r="H114" s="75"/>
      <c r="I114" s="75"/>
      <c r="J114" s="75"/>
      <c r="K114" s="75"/>
      <c r="L114" s="75"/>
      <c r="M114" s="76">
        <v>0</v>
      </c>
      <c r="N114" s="77"/>
      <c r="O114" s="70"/>
      <c r="P114" s="70">
        <v>0</v>
      </c>
      <c r="Q114" s="70">
        <f>Q115</f>
        <v>20000</v>
      </c>
      <c r="R114" s="70">
        <v>0</v>
      </c>
      <c r="S114" s="70">
        <v>0</v>
      </c>
      <c r="T114" s="70">
        <v>0</v>
      </c>
      <c r="U114" s="71">
        <f t="shared" si="7"/>
        <v>20000</v>
      </c>
    </row>
    <row r="115" spans="2:21" ht="12.75">
      <c r="B115" s="32">
        <v>4521</v>
      </c>
      <c r="C115" s="32"/>
      <c r="D115" s="78" t="s">
        <v>152</v>
      </c>
      <c r="E115" s="79"/>
      <c r="F115" s="79"/>
      <c r="G115" s="79"/>
      <c r="H115" s="79"/>
      <c r="I115" s="79"/>
      <c r="J115" s="79"/>
      <c r="K115" s="79"/>
      <c r="L115" s="79"/>
      <c r="M115" s="80">
        <v>0</v>
      </c>
      <c r="N115" s="81"/>
      <c r="O115" s="67"/>
      <c r="P115" s="35">
        <v>0</v>
      </c>
      <c r="Q115" s="35">
        <v>20000</v>
      </c>
      <c r="R115" s="35">
        <v>0</v>
      </c>
      <c r="S115" s="35">
        <v>0</v>
      </c>
      <c r="T115" s="35">
        <v>0</v>
      </c>
      <c r="U115" s="35">
        <f t="shared" si="7"/>
        <v>20000</v>
      </c>
    </row>
    <row r="116" spans="2:21" ht="3.75" customHeight="1">
      <c r="B116" s="7"/>
      <c r="C116" s="7"/>
      <c r="D116" s="8"/>
      <c r="E116" s="9"/>
      <c r="F116" s="9"/>
      <c r="G116" s="9"/>
      <c r="H116" s="9"/>
      <c r="I116" s="9"/>
      <c r="J116" s="9"/>
      <c r="K116" s="9"/>
      <c r="L116" s="9"/>
      <c r="M116" s="10"/>
      <c r="N116" s="11"/>
      <c r="O116" s="11"/>
      <c r="P116" s="12"/>
      <c r="Q116" s="11"/>
      <c r="R116" s="11"/>
      <c r="S116" s="11"/>
      <c r="T116" s="11"/>
      <c r="U116" s="13"/>
    </row>
    <row r="117" spans="2:21" ht="10.5" customHeight="1">
      <c r="B117" s="73" t="s">
        <v>154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9"/>
      <c r="M117" s="10"/>
      <c r="N117" s="11"/>
      <c r="O117" s="11"/>
      <c r="P117" s="12"/>
      <c r="Q117" s="11"/>
      <c r="R117" s="11"/>
      <c r="S117" s="11"/>
      <c r="T117" s="11"/>
      <c r="U117" s="13"/>
    </row>
    <row r="118" ht="12.75">
      <c r="S118" s="72" t="s">
        <v>157</v>
      </c>
    </row>
    <row r="119" ht="12.75">
      <c r="S119" s="72" t="s">
        <v>156</v>
      </c>
    </row>
    <row r="120" ht="12.75">
      <c r="S120" s="3"/>
    </row>
    <row r="121" ht="12.75">
      <c r="R121" s="72" t="s">
        <v>153</v>
      </c>
    </row>
  </sheetData>
  <sheetProtection/>
  <mergeCells count="204">
    <mergeCell ref="D11:K11"/>
    <mergeCell ref="M11:N11"/>
    <mergeCell ref="D12:L12"/>
    <mergeCell ref="M12:N12"/>
    <mergeCell ref="D13:L13"/>
    <mergeCell ref="M13:N13"/>
    <mergeCell ref="O13:P13"/>
    <mergeCell ref="D14:L14"/>
    <mergeCell ref="M14:N14"/>
    <mergeCell ref="D15:L15"/>
    <mergeCell ref="M15:N15"/>
    <mergeCell ref="D16:L16"/>
    <mergeCell ref="M16:N16"/>
    <mergeCell ref="D17:L17"/>
    <mergeCell ref="M17:N17"/>
    <mergeCell ref="D18:L18"/>
    <mergeCell ref="M18:N18"/>
    <mergeCell ref="D19:L19"/>
    <mergeCell ref="M19:N19"/>
    <mergeCell ref="D20:K20"/>
    <mergeCell ref="M20:N20"/>
    <mergeCell ref="O20:P20"/>
    <mergeCell ref="D21:K21"/>
    <mergeCell ref="M21:N21"/>
    <mergeCell ref="D22:K22"/>
    <mergeCell ref="M22:N22"/>
    <mergeCell ref="D23:L23"/>
    <mergeCell ref="M23:N23"/>
    <mergeCell ref="D24:L24"/>
    <mergeCell ref="M24:N24"/>
    <mergeCell ref="D25:L25"/>
    <mergeCell ref="M25:N25"/>
    <mergeCell ref="D26:L26"/>
    <mergeCell ref="M26:N26"/>
    <mergeCell ref="D27:L27"/>
    <mergeCell ref="M27:N27"/>
    <mergeCell ref="D28:L28"/>
    <mergeCell ref="M28:N28"/>
    <mergeCell ref="D29:L29"/>
    <mergeCell ref="M29:N29"/>
    <mergeCell ref="D30:L30"/>
    <mergeCell ref="M30:N30"/>
    <mergeCell ref="D31:L31"/>
    <mergeCell ref="M31:N31"/>
    <mergeCell ref="D32:K32"/>
    <mergeCell ref="M32:N32"/>
    <mergeCell ref="D33:K33"/>
    <mergeCell ref="M33:N33"/>
    <mergeCell ref="D40:K40"/>
    <mergeCell ref="M40:N40"/>
    <mergeCell ref="D41:K41"/>
    <mergeCell ref="M41:N41"/>
    <mergeCell ref="D42:K42"/>
    <mergeCell ref="M42:N42"/>
    <mergeCell ref="D43:L43"/>
    <mergeCell ref="M43:N43"/>
    <mergeCell ref="D44:L44"/>
    <mergeCell ref="M44:N44"/>
    <mergeCell ref="O44:P44"/>
    <mergeCell ref="D45:L45"/>
    <mergeCell ref="M45:N45"/>
    <mergeCell ref="O45:P45"/>
    <mergeCell ref="D46:L46"/>
    <mergeCell ref="M46:N46"/>
    <mergeCell ref="D47:L47"/>
    <mergeCell ref="M47:N47"/>
    <mergeCell ref="D48:K48"/>
    <mergeCell ref="M48:N48"/>
    <mergeCell ref="D49:K49"/>
    <mergeCell ref="M49:N49"/>
    <mergeCell ref="D50:L50"/>
    <mergeCell ref="M50:N50"/>
    <mergeCell ref="D51:L51"/>
    <mergeCell ref="M51:N51"/>
    <mergeCell ref="D52:L52"/>
    <mergeCell ref="M52:N52"/>
    <mergeCell ref="D53:L53"/>
    <mergeCell ref="M53:N53"/>
    <mergeCell ref="D54:L54"/>
    <mergeCell ref="M54:N54"/>
    <mergeCell ref="O54:P54"/>
    <mergeCell ref="D55:L55"/>
    <mergeCell ref="M55:N55"/>
    <mergeCell ref="D56:L56"/>
    <mergeCell ref="M56:N56"/>
    <mergeCell ref="D57:L57"/>
    <mergeCell ref="M57:N57"/>
    <mergeCell ref="D58:L58"/>
    <mergeCell ref="M58:N58"/>
    <mergeCell ref="D59:L59"/>
    <mergeCell ref="M59:N59"/>
    <mergeCell ref="D60:L60"/>
    <mergeCell ref="M60:N60"/>
    <mergeCell ref="D61:K61"/>
    <mergeCell ref="M61:N61"/>
    <mergeCell ref="D62:L62"/>
    <mergeCell ref="M62:N62"/>
    <mergeCell ref="D63:L63"/>
    <mergeCell ref="M63:N63"/>
    <mergeCell ref="D64:L64"/>
    <mergeCell ref="M64:N64"/>
    <mergeCell ref="D65:K65"/>
    <mergeCell ref="M65:N65"/>
    <mergeCell ref="D66:L66"/>
    <mergeCell ref="M66:N66"/>
    <mergeCell ref="D67:L67"/>
    <mergeCell ref="M67:N67"/>
    <mergeCell ref="D68:L68"/>
    <mergeCell ref="M68:N68"/>
    <mergeCell ref="D69:L69"/>
    <mergeCell ref="M69:N69"/>
    <mergeCell ref="D70:L70"/>
    <mergeCell ref="M70:N70"/>
    <mergeCell ref="M71:N71"/>
    <mergeCell ref="D72:L72"/>
    <mergeCell ref="M72:N72"/>
    <mergeCell ref="D73:L73"/>
    <mergeCell ref="M73:N73"/>
    <mergeCell ref="D74:L74"/>
    <mergeCell ref="M74:N74"/>
    <mergeCell ref="D75:L75"/>
    <mergeCell ref="M75:N75"/>
    <mergeCell ref="D76:K76"/>
    <mergeCell ref="M76:N76"/>
    <mergeCell ref="D77:K77"/>
    <mergeCell ref="M77:N77"/>
    <mergeCell ref="D78:L78"/>
    <mergeCell ref="M78:N78"/>
    <mergeCell ref="D79:K79"/>
    <mergeCell ref="M79:N79"/>
    <mergeCell ref="D80:L80"/>
    <mergeCell ref="M80:N80"/>
    <mergeCell ref="D81:L81"/>
    <mergeCell ref="M81:N81"/>
    <mergeCell ref="D82:L82"/>
    <mergeCell ref="M82:N82"/>
    <mergeCell ref="D83:L83"/>
    <mergeCell ref="M83:N83"/>
    <mergeCell ref="D84:L84"/>
    <mergeCell ref="M84:N84"/>
    <mergeCell ref="D85:L85"/>
    <mergeCell ref="M85:N85"/>
    <mergeCell ref="D86:L86"/>
    <mergeCell ref="M86:N86"/>
    <mergeCell ref="D87:L87"/>
    <mergeCell ref="M87:N87"/>
    <mergeCell ref="D88:L88"/>
    <mergeCell ref="M88:N88"/>
    <mergeCell ref="D89:L89"/>
    <mergeCell ref="M89:N89"/>
    <mergeCell ref="D90:L90"/>
    <mergeCell ref="M90:N90"/>
    <mergeCell ref="D91:L91"/>
    <mergeCell ref="M91:N91"/>
    <mergeCell ref="D92:L92"/>
    <mergeCell ref="M92:N92"/>
    <mergeCell ref="D93:L93"/>
    <mergeCell ref="M93:N93"/>
    <mergeCell ref="D94:L94"/>
    <mergeCell ref="M94:N94"/>
    <mergeCell ref="D95:L95"/>
    <mergeCell ref="M95:N95"/>
    <mergeCell ref="D96:L96"/>
    <mergeCell ref="M96:N96"/>
    <mergeCell ref="D97:L97"/>
    <mergeCell ref="M97:N97"/>
    <mergeCell ref="D98:L98"/>
    <mergeCell ref="M98:N98"/>
    <mergeCell ref="O98:P98"/>
    <mergeCell ref="D99:K99"/>
    <mergeCell ref="M99:N99"/>
    <mergeCell ref="D100:K100"/>
    <mergeCell ref="M100:N100"/>
    <mergeCell ref="D101:K101"/>
    <mergeCell ref="M101:N101"/>
    <mergeCell ref="D102:L102"/>
    <mergeCell ref="M102:N102"/>
    <mergeCell ref="D103:L103"/>
    <mergeCell ref="M103:N103"/>
    <mergeCell ref="D104:L104"/>
    <mergeCell ref="M104:N104"/>
    <mergeCell ref="D105:K105"/>
    <mergeCell ref="M105:N105"/>
    <mergeCell ref="D106:K106"/>
    <mergeCell ref="M106:N106"/>
    <mergeCell ref="D107:K107"/>
    <mergeCell ref="M107:N107"/>
    <mergeCell ref="D108:K108"/>
    <mergeCell ref="M108:N108"/>
    <mergeCell ref="D109:K109"/>
    <mergeCell ref="M109:N109"/>
    <mergeCell ref="D110:L110"/>
    <mergeCell ref="M110:N110"/>
    <mergeCell ref="D111:K111"/>
    <mergeCell ref="M111:N111"/>
    <mergeCell ref="D112:L112"/>
    <mergeCell ref="M112:N112"/>
    <mergeCell ref="B117:K117"/>
    <mergeCell ref="D113:L113"/>
    <mergeCell ref="M113:N113"/>
    <mergeCell ref="D114:L114"/>
    <mergeCell ref="M114:N114"/>
    <mergeCell ref="D115:L115"/>
    <mergeCell ref="M115:N115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2020-12-22T07:33:41Z</cp:lastPrinted>
  <dcterms:created xsi:type="dcterms:W3CDTF">2013-09-11T11:00:21Z</dcterms:created>
  <dcterms:modified xsi:type="dcterms:W3CDTF">2021-01-13T10:46:57Z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